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<sst xmlns="http://schemas.openxmlformats.org/spreadsheetml/2006/main" count="1117" uniqueCount="626">
  <si>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</si>
  <si>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</si>
  <si>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</si>
  <si>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</si>
  <si>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</si>
  <si>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</si>
  <si>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</si>
  <si>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</si>
  <si>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</si>
  <si>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</si>
  <si>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</si>
  <si>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</si>
  <si>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</si>
  <si>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</si>
  <si>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</si>
  <si>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</si>
  <si>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</si>
  <si>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</si>
  <si>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</si>
  <si>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</si>
  <si>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</si>
  <si>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</si>
  <si>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</si>
  <si>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</si>
  <si>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</si>
  <si>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</si>
  <si>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</si>
  <si>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</si>
  <si>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</si>
  <si>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</si>
  <si>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</si>
  <si>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</si>
  <si>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</si>
  <si>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</si>
  <si>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</si>
  <si>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</si>
  <si>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</si>
  <si>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</si>
  <si>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</si>
  <si>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</si>
  <si>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</si>
  <si>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</si>
  <si>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</si>
  <si>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</si>
  <si>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</si>
  <si>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</si>
  <si>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</si>
  <si>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</si>
  <si>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</si>
  <si>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</si>
  <si>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</si>
  <si>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</si>
  <si>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</si>
  <si>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</si>
  <si>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</si>
  <si>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</si>
  <si>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</si>
  <si>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</si>
  <si>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</si>
  <si>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</si>
  <si>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</si>
  <si>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</si>
  <si>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</si>
  <si>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</si>
  <si>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</si>
  <si>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</si>
  <si>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</si>
  <si>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</si>
  <si>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</si>
  <si>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</si>
  <si>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</si>
  <si>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</si>
  <si>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</si>
  <si>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</si>
  <si>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</si>
  <si>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</si>
  <si>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</si>
  <si>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</si>
  <si>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</si>
  <si>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</si>
  <si>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</si>
  <si>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</si>
  <si>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</si>
  <si>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</si>
  <si>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</si>
  <si>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</si>
  <si>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</si>
  <si>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</si>
  <si>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</si>
  <si>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</si>
  <si>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</si>
  <si>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</si>
  <si>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</si>
  <si>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</si>
  <si>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</si>
  <si>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</si>
  <si>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</si>
  <si>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</si>
  <si>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</si>
  <si>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</si>
  <si>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</si>
  <si>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</si>
  <si>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</si>
  <si>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</si>
  <si>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</si>
  <si>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</si>
  <si>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</si>
  <si>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</si>
  <si>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</si>
  <si>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</si>
  <si>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</si>
  <si>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</si>
  <si>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</si>
  <si>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</si>
  <si>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</si>
  <si>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</si>
  <si>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</si>
  <si>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</si>
  <si>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</si>
  <si>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</si>
  <si>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</si>
  <si>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</si>
  <si>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</si>
  <si>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</si>
  <si>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</si>
  <si>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</si>
  <si>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</si>
  <si>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</si>
  <si>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</si>
  <si>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</si>
  <si>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</si>
  <si>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</si>
  <si>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</si>
  <si>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</si>
  <si>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</si>
  <si>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</si>
  <si>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</si>
  <si>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</si>
  <si>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</si>
  <si>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</si>
  <si>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</si>
  <si>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</si>
  <si>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</si>
  <si>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</si>
  <si>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</si>
  <si>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</si>
  <si>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</si>
  <si>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</si>
  <si>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</si>
  <si>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</si>
  <si>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</si>
  <si>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</si>
  <si>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</si>
  <si>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</si>
  <si>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</si>
  <si>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</si>
  <si>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</si>
  <si>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</si>
  <si>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</si>
  <si>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</si>
  <si>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</si>
  <si>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</si>
  <si>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</si>
  <si>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</si>
  <si>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</si>
  <si>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</si>
  <si>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</si>
  <si>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</si>
  <si>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</si>
  <si>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</si>
  <si>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</si>
  <si>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</si>
  <si>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</si>
  <si>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</si>
  <si>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</si>
  <si>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</si>
  <si>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</si>
  <si>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</si>
  <si>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</si>
  <si>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</si>
  <si>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</si>
  <si>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</si>
  <si>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</si>
  <si>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</si>
  <si>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</si>
  <si>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</si>
  <si>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</si>
  <si>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</si>
  <si>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</si>
  <si>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</si>
  <si>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</si>
  <si>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</si>
  <si>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</si>
  <si>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</si>
  <si>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</si>
  <si>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</si>
  <si>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</si>
  <si>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</si>
  <si>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</si>
  <si>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</si>
  <si>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</si>
  <si>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</si>
  <si>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</si>
  <si>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</si>
  <si>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</si>
  <si>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</si>
  <si>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</si>
  <si>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</si>
  <si>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</si>
  <si>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</si>
  <si>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</si>
  <si>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</si>
  <si>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福岡県柳川市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</si>
  <si>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</si>
  <si>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</si>
  <si>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</si>
  <si>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</si>
  <si>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</si>
  <si>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</si>
  <si>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</si>
  <si>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</si>
  <si>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</si>
  <si>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</si>
  <si>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</si>
  <si>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</si>
  <si>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</si>
  <si>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</si>
  <si>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</si>
  <si>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</si>
  <si>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</si>
  <si>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</si>
  <si>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</si>
  <si>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</si>
  <si>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</si>
  <si>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</si>
  <si>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</si>
  <si>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</si>
  <si>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</si>
  <si>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</si>
  <si>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</si>
  <si>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</si>
  <si>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</si>
  <si>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</si>
  <si>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</si>
  <si>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</si>
  <si>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</si>
  <si>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</si>
  <si>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</si>
  <si>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</si>
  <si>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</si>
  <si>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</si>
  <si>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</si>
  <si>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</si>
  <si>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</si>
  <si>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</si>
  <si>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</si>
  <si>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</si>
  <si>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</si>
  <si>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</si>
  <si>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</si>
  <si>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</si>
  <si>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</si>
  <si>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</si>
  <si>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</si>
  <si>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</si>
  <si>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</si>
  <si>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</si>
  <si>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</si>
  <si>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</si>
  <si>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</si>
  <si>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</si>
  <si>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</si>
  <si>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</si>
  <si>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</si>
  <si>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</si>
  <si>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</si>
  <si>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</si>
  <si>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</si>
  <si>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</si>
  <si>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</si>
  <si>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</si>
  <si>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</si>
  <si>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</si>
  <si>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</si>
  <si>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</si>
  <si>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</si>
  <si>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</si>
  <si>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</si>
  <si>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</si>
  <si>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</si>
  <si>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</si>
  <si>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</si>
  <si>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</si>
  <si>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</si>
  <si>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</si>
  <si>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</si>
  <si>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</si>
  <si>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</si>
  <si>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</si>
  <si>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</si>
  <si>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</si>
  <si>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</si>
  <si>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</si>
  <si>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</si>
  <si>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</si>
  <si>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</si>
  <si>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</si>
  <si>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</si>
  <si>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</si>
  <si>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</si>
  <si>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</si>
  <si>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</si>
  <si>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</si>
  <si>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</si>
  <si>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</si>
  <si>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</si>
  <si>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</si>
  <si>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</si>
  <si>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</si>
  <si>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</si>
  <si>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</si>
  <si>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</si>
  <si>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</si>
  <si>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</si>
  <si>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</si>
  <si>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</si>
  <si>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</si>
  <si>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</si>
  <si>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</si>
  <si>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</si>
  <si>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</si>
  <si>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</si>
  <si>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</si>
  <si>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</si>
  <si>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</si>
  <si>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</si>
  <si>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</si>
  <si>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</si>
  <si>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</si>
  <si>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</si>
  <si>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</si>
  <si>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</si>
  <si>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</si>
  <si>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</si>
  <si>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</si>
  <si>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</si>
  <si>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</si>
  <si>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</si>
  <si>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</si>
  <si>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</si>
  <si>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</si>
  <si>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</si>
  <si>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</si>
  <si>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</si>
  <si>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</si>
  <si>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</si>
  <si>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</si>
  <si>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</si>
  <si>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</si>
  <si>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</si>
  <si>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</si>
  <si>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</si>
  <si>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</si>
  <si>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</si>
  <si>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</si>
  <si>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福岡県柳川市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</si>
  <si>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</si>
  <si>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</si>
  <si>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</si>
  <si>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</si>
  <si>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</si>
  <si>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</si>
  <si>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</si>
  <si>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</si>
  <si>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</si>
  <si>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</si>
  <si>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</si>
  <si>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</si>
  <si>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</si>
  <si>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</si>
  <si>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</si>
  <si>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</si>
  <si>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</si>
  <si>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</si>
  <si>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</si>
  <si>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</si>
  <si>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</si>
  <si>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公共用地先行取得等特別会計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</si>
  <si>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</si>
  <si>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</si>
  <si>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</si>
  <si>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</si>
  <si>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</si>
  <si>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</si>
  <si>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</si>
  <si>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</si>
  <si>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</si>
  <si>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</si>
  <si>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</si>
  <si>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</si>
  <si>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</si>
  <si>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</si>
  <si>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</si>
  <si>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</si>
  <si>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</si>
  <si>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</si>
  <si>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</si>
  <si>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</si>
  <si>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</si>
  <si>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</si>
  <si>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</si>
  <si>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</si>
  <si>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</si>
  <si>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</si>
  <si>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</si>
  <si>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</si>
  <si>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</si>
  <si>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</si>
  <si>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</si>
  <si>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</si>
  <si>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</si>
  <si>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</si>
  <si>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</si>
  <si>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</si>
  <si>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</si>
  <si>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</si>
  <si>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</si>
  <si>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</si>
  <si>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</si>
  <si>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</si>
  <si>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</si>
  <si>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</si>
  <si>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</si>
  <si>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</si>
  <si>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</si>
  <si>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</si>
  <si>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</si>
  <si>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</si>
  <si>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</si>
  <si>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</si>
  <si>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</si>
  <si>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</si>
  <si>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</si>
  <si>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</si>
  <si>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</si>
  <si>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</si>
  <si>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</si>
  <si>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</si>
  <si>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</si>
  <si>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</si>
  <si>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</si>
  <si>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</si>
  <si>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</si>
  <si>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</si>
  <si>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</si>
  <si>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</si>
  <si>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</si>
  <si>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</si>
  <si>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</si>
  <si>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</si>
  <si>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</si>
  <si>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</si>
  <si>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</si>
  <si>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</si>
  <si>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</si>
  <si>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</si>
  <si>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</si>
  <si>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</si>
  <si>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</si>
  <si>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</si>
  <si>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</si>
  <si>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</si>
  <si>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</si>
  <si>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</si>
  <si>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</si>
  <si>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</si>
  <si>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</si>
  <si>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</si>
  <si>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</si>
  <si>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</si>
  <si>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</si>
  <si>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</si>
  <si>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</si>
  <si>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</si>
  <si>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</si>
  <si>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</si>
  <si>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</si>
  <si>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</si>
  <si>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</si>
  <si>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</si>
  <si>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</si>
  <si>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</si>
  <si>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</si>
  <si>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</si>
  <si>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</si>
  <si>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</si>
  <si>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</si>
  <si>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</si>
  <si>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</si>
  <si>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</si>
  <si>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</si>
  <si>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</si>
  <si>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</si>
  <si>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</si>
  <si>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</si>
  <si>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</si>
  <si>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</si>
  <si>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</si>
  <si>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</si>
  <si>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</si>
  <si>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</si>
  <si>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</si>
  <si>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</si>
  <si>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</si>
  <si>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</si>
  <si>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</si>
  <si>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</si>
  <si>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</si>
  <si>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</si>
  <si>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</si>
  <si>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</si>
  <si>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</si>
  <si>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</si>
  <si>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</si>
  <si>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</si>
  <si>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</si>
  <si>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</si>
  <si>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</si>
  <si>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</si>
  <si>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</si>
  <si>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</si>
  <si>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</si>
  <si>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</si>
  <si>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</si>
  <si>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</si>
  <si>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</si>
  <si>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</si>
  <si>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</si>
  <si>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</si>
  <si>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</si>
  <si>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</si>
  <si>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</si>
  <si>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</si>
  <si>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</si>
  <si>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</si>
  <si>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</si>
  <si>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</si>
  <si>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</si>
  <si>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</si>
  <si>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</si>
  <si>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</si>
  <si>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</si>
  <si>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</si>
  <si>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</si>
  <si>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</si>
  <si>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</si>
  <si>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</si>
  <si>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</si>
  <si>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</si>
  <si>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1.15</t>
  </si>
  <si>
    <t>▲ 3.42</t>
  </si>
  <si>
    <t>水道事業会計</t>
  </si>
  <si>
    <t>一般会計</t>
  </si>
  <si>
    <t>下水道事業特別会計</t>
  </si>
  <si>
    <t>国民健康保険特別会計</t>
  </si>
  <si>
    <t>▲ 0.39</t>
  </si>
  <si>
    <t>住宅新築資金等特別会計</t>
  </si>
  <si>
    <t>後期高齢者医療特別会計</t>
  </si>
  <si>
    <t>公共用地先行取得等特別会計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</si>
  <si>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</si>
  <si>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</si>
  <si>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</si>
  <si>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</si>
  <si>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</si>
  <si>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</si>
  <si>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</si>
  <si>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</si>
  <si>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</si>
  <si>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</si>
  <si>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</si>
  <si>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</si>
  <si>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</si>
  <si>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柳川みやま土木組合</t>
  </si>
  <si>
    <t>花宗太田土木組合</t>
  </si>
  <si>
    <t>大川柳川衛生組合</t>
  </si>
  <si>
    <t>福岡県市町村職員退職手当組合（一般会計）</t>
    <rPh sb="15" eb="17">
      <t>イッパン</t>
    </rPh>
    <rPh sb="17" eb="19">
      <t>カイケイ</t>
    </rPh>
    <phoneticPr fontId="29"/>
  </si>
  <si>
    <t>福岡県市町村職員退職手当組合（基金特別会計）</t>
  </si>
  <si>
    <t>福岡県南広域水道企業団（用水供給事業会計）</t>
    <rPh sb="0" eb="4">
      <t>フクオカケンナン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9"/>
  </si>
  <si>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</si>
  <si>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</si>
  <si>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</si>
  <si>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</si>
  <si>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</si>
  <si>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</si>
  <si>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</si>
  <si>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</si>
  <si>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</si>
  <si>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法適用企業</t>
    <rPh sb="0" eb="1">
      <t>ホウ</t>
    </rPh>
    <rPh sb="1" eb="3">
      <t>テキヨウ</t>
    </rPh>
    <rPh sb="3" eb="5">
      <t>キギョウ</t>
    </rPh>
    <phoneticPr fontId="2"/>
  </si>
  <si>
    <t>-</t>
    <phoneticPr fontId="2"/>
  </si>
  <si>
    <t>-</t>
    <phoneticPr fontId="2"/>
  </si>
  <si>
    <t>-</t>
    <phoneticPr fontId="2"/>
  </si>
  <si>
    <t>〇柳川市土地開発公社</t>
    <rPh sb="1" eb="4">
      <t>ヤナガワシ</t>
    </rPh>
    <rPh sb="4" eb="6">
      <t>トチ</t>
    </rPh>
    <rPh sb="6" eb="8">
      <t>カイハツ</t>
    </rPh>
    <rPh sb="8" eb="10">
      <t>コウシャ</t>
    </rPh>
    <phoneticPr fontId="2"/>
  </si>
  <si>
    <t>△0</t>
    <phoneticPr fontId="2"/>
  </si>
  <si>
    <t>-</t>
    <phoneticPr fontId="2"/>
  </si>
  <si>
    <t>-</t>
    <phoneticPr fontId="2"/>
  </si>
  <si>
    <t>‐</t>
    <phoneticPr fontId="2"/>
  </si>
  <si>
    <t>まちづくり振興基金</t>
    <rPh sb="5" eb="7">
      <t>シンコウ</t>
    </rPh>
    <rPh sb="7" eb="9">
      <t>キキン</t>
    </rPh>
    <phoneticPr fontId="2"/>
  </si>
  <si>
    <t>ふるさと元気応援基金</t>
    <rPh sb="4" eb="6">
      <t>ゲンキ</t>
    </rPh>
    <rPh sb="6" eb="8">
      <t>オウエン</t>
    </rPh>
    <rPh sb="8" eb="10">
      <t>キキン</t>
    </rPh>
    <phoneticPr fontId="2"/>
  </si>
  <si>
    <t>一般廃棄物処理施設建設及び整備基金</t>
    <rPh sb="0" eb="2">
      <t>イッパン</t>
    </rPh>
    <rPh sb="2" eb="5">
      <t>ハイキブツ</t>
    </rPh>
    <rPh sb="5" eb="7">
      <t>ショリ</t>
    </rPh>
    <rPh sb="7" eb="9">
      <t>シセツ</t>
    </rPh>
    <rPh sb="9" eb="11">
      <t>ケンセツ</t>
    </rPh>
    <rPh sb="11" eb="12">
      <t>オヨ</t>
    </rPh>
    <rPh sb="13" eb="15">
      <t>セイビ</t>
    </rPh>
    <rPh sb="15" eb="17">
      <t>キキン</t>
    </rPh>
    <phoneticPr fontId="2"/>
  </si>
  <si>
    <t>公共施設維持整備等基金</t>
    <rPh sb="0" eb="2">
      <t>コウキョウ</t>
    </rPh>
    <rPh sb="2" eb="4">
      <t>シセツ</t>
    </rPh>
    <rPh sb="4" eb="6">
      <t>イジ</t>
    </rPh>
    <rPh sb="6" eb="8">
      <t>セイビ</t>
    </rPh>
    <rPh sb="8" eb="9">
      <t>トウ</t>
    </rPh>
    <rPh sb="9" eb="11">
      <t>キキン</t>
    </rPh>
    <phoneticPr fontId="2"/>
  </si>
  <si>
    <t>-</t>
    <phoneticPr fontId="2"/>
  </si>
  <si>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</si>
  <si>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</si>
  <si>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</si>
  <si>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</si>
  <si>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</si>
  <si>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</si>
  <si>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</si>
  <si>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</si>
  <si>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</si>
  <si>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</si>
  <si>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</si>
  <si>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に市民文化会館整備事業、火葬場整備等事業、一般廃棄物処理施設整備事業など大型事業の借入により地方債の現在高が増加していることで将来負担比率は増加している。また、実質公債費比率は、単年度では、元利償還金が59,974千円増加したことに加えて、普通交付税額や臨財債発行可能額などの減少により、標準財政規模が101,811千円減少したため、実質公債比率は前年度より増加した。ただし、3年平均では、Ｈ28年度に2,443,333千円繰上償還を行ったため、Ｈ28年度の8.2からＨ29年度4.8、Ｈ30年度は5.2、Ｒ元年度も5.2と減少しているため、1.0減少している。どちらの比率も、類似団体平均を下回っている。</t>
    <rPh sb="68" eb="70">
      <t>ショウライ</t>
    </rPh>
    <rPh sb="70" eb="72">
      <t>フタン</t>
    </rPh>
    <rPh sb="72" eb="74">
      <t>ヒリツ</t>
    </rPh>
    <rPh sb="75" eb="77">
      <t>ゾウカ</t>
    </rPh>
    <rPh sb="290" eb="292">
      <t>ヒリツ</t>
    </rPh>
    <phoneticPr fontId="5"/>
  </si>
  <si>
    <t>実質公債費比率</t>
    <phoneticPr fontId="5"/>
  </si>
  <si>
    <t xml:space="preserve"> </t>
    <phoneticPr fontId="5"/>
  </si>
  <si>
    <t>令和元年度に市民文化会館整備事業、火葬場整備等事業、一般廃棄物処理施設整備事業など大型事業の借入により地方債の現在高が増加したことで、実質的な将来負担額が増加し、将来負担比率が上昇している。有形固定資産減価償却率については、建築年数が経過した施設が増加しており上昇傾向にあるものの、まだ類似団体平均を下回っている。</t>
    <rPh sb="95" eb="97">
      <t>ユウケイ</t>
    </rPh>
    <rPh sb="97" eb="99">
      <t>コテイ</t>
    </rPh>
    <rPh sb="99" eb="101">
      <t>シサン</t>
    </rPh>
    <rPh sb="101" eb="103">
      <t>ゲンカ</t>
    </rPh>
    <rPh sb="103" eb="105">
      <t>ショウキャク</t>
    </rPh>
    <rPh sb="105" eb="106">
      <t>リツ</t>
    </rPh>
    <rPh sb="112" eb="114">
      <t>ケンチク</t>
    </rPh>
    <rPh sb="114" eb="116">
      <t>ネンスウ</t>
    </rPh>
    <rPh sb="117" eb="119">
      <t>ケイカ</t>
    </rPh>
    <rPh sb="121" eb="123">
      <t>シセツ</t>
    </rPh>
    <rPh sb="124" eb="126">
      <t>ゾウカ</t>
    </rPh>
    <rPh sb="130" eb="132">
      <t>ジョウショウ</t>
    </rPh>
    <rPh sb="132" eb="134">
      <t>ケイコウ</t>
    </rPh>
    <rPh sb="143" eb="145">
      <t>ルイジ</t>
    </rPh>
    <rPh sb="145" eb="147">
      <t>ダンタイ</t>
    </rPh>
    <rPh sb="147" eb="149">
      <t>ヘイキン</t>
    </rPh>
    <rPh sb="150" eb="15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</si>
</sst>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FDD7-4612-B05C-8E8919CAFE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73240</c:v>
                </c:pt>
                <c:pt idx="1">
                  <c:v>46625</c:v>
                </c:pt>
                <c:pt idx="2">
                  <c:v>50352</c:v>
                </c:pt>
                <c:pt idx="3">
                  <c:v>101411</c:v>
                </c:pt>
                <c:pt idx="4">
                  <c:v>68006</c:v>
                </c:pt>
              </c:numCache>
            </c:numRef>
          </c:val>
          <c:smooth val="0"/>
          <c:extLst xmlns:c16r2="http://schemas.microsoft.com/office/drawing/2015/06/chart">
            <c:ext xmlns:c16="http://schemas.microsoft.com/office/drawing/2014/chart" uri="{C3380CC4-5D6E-409C-BE32-E72D297353CC}">
              <c16:uniqueId val="{00000001-FDD7-4612-B05C-8E8919CAFE4D}"/>
            </c:ext>
          </c:extLst>
        </c:ser>
        <c:dLbls>
          <c:showLegendKey val="0"/>
          <c:showVal val="0"/>
          <c:showCatName val="0"/>
          <c:showSerName val="0"/>
          <c:showPercent val="0"/>
          <c:showBubbleSize val="0"/>
        </c:dLbls>
        <c:marker val="1"/>
        <c:smooth val="0"/>
        <c:axId val="405454584"/>
        <c:axId val="405454968"/>
      </c:lineChart>
      <c:catAx>
        <c:axId val="405454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454968"/>
        <c:crosses val="autoZero"/>
        <c:auto val="1"/>
        <c:lblAlgn val="ctr"/>
        <c:lblOffset val="100"/>
        <c:tickLblSkip val="1"/>
        <c:tickMarkSkip val="1"/>
        <c:noMultiLvlLbl val="0"/>
      </c:catAx>
      <c:valAx>
        <c:axId val="405454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454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5.94</c:v>
                </c:pt>
                <c:pt idx="1">
                  <c:v>6.33</c:v>
                </c:pt>
                <c:pt idx="2">
                  <c:v>5.08</c:v>
                </c:pt>
                <c:pt idx="3">
                  <c:v>4.79</c:v>
                </c:pt>
                <c:pt idx="4">
                  <c:v>4.37</c:v>
                </c:pt>
              </c:numCache>
            </c:numRef>
          </c:val>
          <c:extLst xmlns:c16r2="http://schemas.microsoft.com/office/drawing/2015/06/chart">
            <c:ext xmlns:c16="http://schemas.microsoft.com/office/drawing/2014/chart" uri="{C3380CC4-5D6E-409C-BE32-E72D297353CC}">
              <c16:uniqueId val="{00000000-A050-44AA-AE71-7B01620155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33.869999999999997</c:v>
                </c:pt>
                <c:pt idx="1">
                  <c:v>33.86</c:v>
                </c:pt>
                <c:pt idx="2">
                  <c:v>33.96</c:v>
                </c:pt>
                <c:pt idx="3">
                  <c:v>36.630000000000003</c:v>
                </c:pt>
                <c:pt idx="4">
                  <c:v>33.880000000000003</c:v>
                </c:pt>
              </c:numCache>
            </c:numRef>
          </c:val>
          <c:extLst xmlns:c16r2="http://schemas.microsoft.com/office/drawing/2015/06/chart">
            <c:ext xmlns:c16="http://schemas.microsoft.com/office/drawing/2014/chart" uri="{C3380CC4-5D6E-409C-BE32-E72D297353CC}">
              <c16:uniqueId val="{00000001-A050-44AA-AE71-7B0162015546}"/>
            </c:ext>
          </c:extLst>
        </c:ser>
        <c:dLbls>
          <c:showLegendKey val="0"/>
          <c:showVal val="0"/>
          <c:showCatName val="0"/>
          <c:showSerName val="0"/>
          <c:showPercent val="0"/>
          <c:showBubbleSize val="0"/>
        </c:dLbls>
        <c:gapWidth val="250"/>
        <c:overlap val="100"/>
        <c:axId val="493719512"/>
        <c:axId val="492142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0.54</c:v>
                </c:pt>
                <c:pt idx="1">
                  <c:v>14.4</c:v>
                </c:pt>
                <c:pt idx="2">
                  <c:v>-1.1499999999999999</c:v>
                </c:pt>
                <c:pt idx="3">
                  <c:v>2.29</c:v>
                </c:pt>
                <c:pt idx="4">
                  <c:v>-3.42</c:v>
                </c:pt>
              </c:numCache>
            </c:numRef>
          </c:val>
          <c:smooth val="0"/>
          <c:extLst xmlns:c16r2="http://schemas.microsoft.com/office/drawing/2015/06/chart">
            <c:ext xmlns:c16="http://schemas.microsoft.com/office/drawing/2014/chart" uri="{C3380CC4-5D6E-409C-BE32-E72D297353CC}">
              <c16:uniqueId val="{00000002-A050-44AA-AE71-7B0162015546}"/>
            </c:ext>
          </c:extLst>
        </c:ser>
        <c:dLbls>
          <c:showLegendKey val="0"/>
          <c:showVal val="0"/>
          <c:showCatName val="0"/>
          <c:showSerName val="0"/>
          <c:showPercent val="0"/>
          <c:showBubbleSize val="0"/>
        </c:dLbls>
        <c:marker val="1"/>
        <c:smooth val="0"/>
        <c:axId val="493719512"/>
        <c:axId val="492142872"/>
      </c:lineChart>
      <c:catAx>
        <c:axId val="49371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142872"/>
        <c:crosses val="autoZero"/>
        <c:auto val="1"/>
        <c:lblAlgn val="ctr"/>
        <c:lblOffset val="100"/>
        <c:tickLblSkip val="1"/>
        <c:tickMarkSkip val="1"/>
        <c:noMultiLvlLbl val="0"/>
      </c:catAx>
      <c:valAx>
        <c:axId val="492142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1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ABB-41CC-A14D-E5BD2B2E01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BB-41CC-A14D-E5BD2B2E01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ABB-41CC-A14D-E5BD2B2E016E}"/>
            </c:ext>
          </c:extLst>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ABB-41CC-A14D-E5BD2B2E016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2ABB-41CC-A14D-E5BD2B2E016E}"/>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2ABB-41CC-A14D-E5BD2B2E01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0.39</c:v>
                </c:pt>
                <c:pt idx="1">
                  <c:v>#N/A</c:v>
                </c:pt>
                <c:pt idx="2">
                  <c:v>#N/A</c:v>
                </c:pt>
                <c:pt idx="3">
                  <c:v>0.65</c:v>
                </c:pt>
                <c:pt idx="4">
                  <c:v>#N/A</c:v>
                </c:pt>
                <c:pt idx="5">
                  <c:v>1.37</c:v>
                </c:pt>
                <c:pt idx="6">
                  <c:v>#N/A</c:v>
                </c:pt>
                <c:pt idx="7">
                  <c:v>1.19</c:v>
                </c:pt>
                <c:pt idx="8">
                  <c:v>#N/A</c:v>
                </c:pt>
                <c:pt idx="9">
                  <c:v>0.61</c:v>
                </c:pt>
              </c:numCache>
            </c:numRef>
          </c:val>
          <c:extLst xmlns:c16r2="http://schemas.microsoft.com/office/drawing/2015/06/chart">
            <c:ext xmlns:c16="http://schemas.microsoft.com/office/drawing/2014/chart" uri="{C3380CC4-5D6E-409C-BE32-E72D297353CC}">
              <c16:uniqueId val="{00000006-2ABB-41CC-A14D-E5BD2B2E016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0.24</c:v>
                </c:pt>
                <c:pt idx="2">
                  <c:v>#N/A</c:v>
                </c:pt>
                <c:pt idx="3">
                  <c:v>0.21</c:v>
                </c:pt>
                <c:pt idx="4">
                  <c:v>#N/A</c:v>
                </c:pt>
                <c:pt idx="5">
                  <c:v>0.4</c:v>
                </c:pt>
                <c:pt idx="6">
                  <c:v>#N/A</c:v>
                </c:pt>
                <c:pt idx="7">
                  <c:v>0.19</c:v>
                </c:pt>
                <c:pt idx="8">
                  <c:v>#N/A</c:v>
                </c:pt>
                <c:pt idx="9">
                  <c:v>0.71</c:v>
                </c:pt>
              </c:numCache>
            </c:numRef>
          </c:val>
          <c:extLst xmlns:c16r2="http://schemas.microsoft.com/office/drawing/2015/06/chart">
            <c:ext xmlns:c16="http://schemas.microsoft.com/office/drawing/2014/chart" uri="{C3380CC4-5D6E-409C-BE32-E72D297353CC}">
              <c16:uniqueId val="{00000007-2ABB-41CC-A14D-E5BD2B2E01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5.92</c:v>
                </c:pt>
                <c:pt idx="2">
                  <c:v>#N/A</c:v>
                </c:pt>
                <c:pt idx="3">
                  <c:v>6.3</c:v>
                </c:pt>
                <c:pt idx="4">
                  <c:v>#N/A</c:v>
                </c:pt>
                <c:pt idx="5">
                  <c:v>5.05</c:v>
                </c:pt>
                <c:pt idx="6">
                  <c:v>#N/A</c:v>
                </c:pt>
                <c:pt idx="7">
                  <c:v>4.71</c:v>
                </c:pt>
                <c:pt idx="8">
                  <c:v>#N/A</c:v>
                </c:pt>
                <c:pt idx="9">
                  <c:v>4.3</c:v>
                </c:pt>
              </c:numCache>
            </c:numRef>
          </c:val>
          <c:extLst xmlns:c16r2="http://schemas.microsoft.com/office/drawing/2015/06/chart">
            <c:ext xmlns:c16="http://schemas.microsoft.com/office/drawing/2014/chart" uri="{C3380CC4-5D6E-409C-BE32-E72D297353CC}">
              <c16:uniqueId val="{00000008-2ABB-41CC-A14D-E5BD2B2E01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11.67</c:v>
                </c:pt>
                <c:pt idx="2">
                  <c:v>#N/A</c:v>
                </c:pt>
                <c:pt idx="3">
                  <c:v>11.65</c:v>
                </c:pt>
                <c:pt idx="4">
                  <c:v>#N/A</c:v>
                </c:pt>
                <c:pt idx="5">
                  <c:v>11.89</c:v>
                </c:pt>
                <c:pt idx="6">
                  <c:v>#N/A</c:v>
                </c:pt>
                <c:pt idx="7">
                  <c:v>12.2</c:v>
                </c:pt>
                <c:pt idx="8">
                  <c:v>#N/A</c:v>
                </c:pt>
                <c:pt idx="9">
                  <c:v>12.38</c:v>
                </c:pt>
              </c:numCache>
            </c:numRef>
          </c:val>
          <c:extLst xmlns:c16r2="http://schemas.microsoft.com/office/drawing/2015/06/chart">
            <c:ext xmlns:c16="http://schemas.microsoft.com/office/drawing/2014/chart" uri="{C3380CC4-5D6E-409C-BE32-E72D297353CC}">
              <c16:uniqueId val="{00000009-2ABB-41CC-A14D-E5BD2B2E016E}"/>
            </c:ext>
          </c:extLst>
        </c:ser>
        <c:dLbls>
          <c:showLegendKey val="0"/>
          <c:showVal val="0"/>
          <c:showCatName val="0"/>
          <c:showSerName val="0"/>
          <c:showPercent val="0"/>
          <c:showBubbleSize val="0"/>
        </c:dLbls>
        <c:gapWidth val="150"/>
        <c:overlap val="100"/>
        <c:axId val="496433736"/>
        <c:axId val="496445704"/>
      </c:barChart>
      <c:catAx>
        <c:axId val="49643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445704"/>
        <c:crosses val="autoZero"/>
        <c:auto val="1"/>
        <c:lblAlgn val="ctr"/>
        <c:lblOffset val="100"/>
        <c:tickLblSkip val="1"/>
        <c:tickMarkSkip val="1"/>
        <c:noMultiLvlLbl val="0"/>
      </c:catAx>
      <c:valAx>
        <c:axId val="496445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433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2803</c:v>
                </c:pt>
                <c:pt idx="5">
                  <c:v>2744</c:v>
                </c:pt>
                <c:pt idx="8">
                  <c:v>2813</c:v>
                </c:pt>
                <c:pt idx="11">
                  <c:v>2892</c:v>
                </c:pt>
                <c:pt idx="14">
                  <c:v>2955</c:v>
                </c:pt>
              </c:numCache>
            </c:numRef>
          </c:val>
          <c:extLst xmlns:c16r2="http://schemas.microsoft.com/office/drawing/2015/06/chart">
            <c:ext xmlns:c16="http://schemas.microsoft.com/office/drawing/2014/chart" uri="{C3380CC4-5D6E-409C-BE32-E72D297353CC}">
              <c16:uniqueId val="{00000000-D938-428D-B923-B4BF0ECF43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938-428D-B923-B4BF0ECF43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106</c:v>
                </c:pt>
                <c:pt idx="3">
                  <c:v>120</c:v>
                </c:pt>
                <c:pt idx="6">
                  <c:v>113</c:v>
                </c:pt>
                <c:pt idx="9">
                  <c:v>93</c:v>
                </c:pt>
                <c:pt idx="12">
                  <c:v>79</c:v>
                </c:pt>
              </c:numCache>
            </c:numRef>
          </c:val>
          <c:extLst xmlns:c16r2="http://schemas.microsoft.com/office/drawing/2015/06/chart">
            <c:ext xmlns:c16="http://schemas.microsoft.com/office/drawing/2014/chart" uri="{C3380CC4-5D6E-409C-BE32-E72D297353CC}">
              <c16:uniqueId val="{00000002-D938-428D-B923-B4BF0ECF43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36</c:v>
                </c:pt>
                <c:pt idx="6">
                  <c:v>36</c:v>
                </c:pt>
                <c:pt idx="9">
                  <c:v>34</c:v>
                </c:pt>
                <c:pt idx="12">
                  <c:v>34</c:v>
                </c:pt>
              </c:numCache>
            </c:numRef>
          </c:val>
          <c:extLst xmlns:c16r2="http://schemas.microsoft.com/office/drawing/2015/06/chart">
            <c:ext xmlns:c16="http://schemas.microsoft.com/office/drawing/2014/chart" uri="{C3380CC4-5D6E-409C-BE32-E72D297353CC}">
              <c16:uniqueId val="{00000003-D938-428D-B923-B4BF0ECF43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456</c:v>
                </c:pt>
                <c:pt idx="3">
                  <c:v>461</c:v>
                </c:pt>
                <c:pt idx="6">
                  <c:v>464</c:v>
                </c:pt>
                <c:pt idx="9">
                  <c:v>471</c:v>
                </c:pt>
                <c:pt idx="12">
                  <c:v>466</c:v>
                </c:pt>
              </c:numCache>
            </c:numRef>
          </c:val>
          <c:extLst xmlns:c16r2="http://schemas.microsoft.com/office/drawing/2015/06/chart">
            <c:ext xmlns:c16="http://schemas.microsoft.com/office/drawing/2014/chart" uri="{C3380CC4-5D6E-409C-BE32-E72D297353CC}">
              <c16:uniqueId val="{00000004-D938-428D-B923-B4BF0ECF43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38-428D-B923-B4BF0ECF43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938-428D-B923-B4BF0ECF43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3324</c:v>
                </c:pt>
                <c:pt idx="3">
                  <c:v>3261</c:v>
                </c:pt>
                <c:pt idx="6">
                  <c:v>2859</c:v>
                </c:pt>
                <c:pt idx="9">
                  <c:v>2995</c:v>
                </c:pt>
                <c:pt idx="12">
                  <c:v>3074</c:v>
                </c:pt>
              </c:numCache>
            </c:numRef>
          </c:val>
          <c:extLst xmlns:c16r2="http://schemas.microsoft.com/office/drawing/2015/06/chart">
            <c:ext xmlns:c16="http://schemas.microsoft.com/office/drawing/2014/chart" uri="{C3380CC4-5D6E-409C-BE32-E72D297353CC}">
              <c16:uniqueId val="{00000007-D938-428D-B923-B4BF0ECF4359}"/>
            </c:ext>
          </c:extLst>
        </c:ser>
        <c:dLbls>
          <c:showLegendKey val="0"/>
          <c:showVal val="0"/>
          <c:showCatName val="0"/>
          <c:showSerName val="0"/>
          <c:showPercent val="0"/>
          <c:showBubbleSize val="0"/>
        </c:dLbls>
        <c:gapWidth val="100"/>
        <c:overlap val="100"/>
        <c:axId val="496446088"/>
        <c:axId val="49762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1119</c:v>
                </c:pt>
                <c:pt idx="2">
                  <c:v>#N/A</c:v>
                </c:pt>
                <c:pt idx="3">
                  <c:v>#N/A</c:v>
                </c:pt>
                <c:pt idx="4">
                  <c:v>1134</c:v>
                </c:pt>
                <c:pt idx="5">
                  <c:v>#N/A</c:v>
                </c:pt>
                <c:pt idx="6">
                  <c:v>#N/A</c:v>
                </c:pt>
                <c:pt idx="7">
                  <c:v>659</c:v>
                </c:pt>
                <c:pt idx="8">
                  <c:v>#N/A</c:v>
                </c:pt>
                <c:pt idx="9">
                  <c:v>#N/A</c:v>
                </c:pt>
                <c:pt idx="10">
                  <c:v>701</c:v>
                </c:pt>
                <c:pt idx="11">
                  <c:v>#N/A</c:v>
                </c:pt>
                <c:pt idx="12">
                  <c:v>#N/A</c:v>
                </c:pt>
                <c:pt idx="13">
                  <c:v>698</c:v>
                </c:pt>
                <c:pt idx="14">
                  <c:v>#N/A</c:v>
                </c:pt>
              </c:numCache>
            </c:numRef>
          </c:val>
          <c:smooth val="0"/>
          <c:extLst xmlns:c16r2="http://schemas.microsoft.com/office/drawing/2015/06/chart">
            <c:ext xmlns:c16="http://schemas.microsoft.com/office/drawing/2014/chart" uri="{C3380CC4-5D6E-409C-BE32-E72D297353CC}">
              <c16:uniqueId val="{00000008-D938-428D-B923-B4BF0ECF4359}"/>
            </c:ext>
          </c:extLst>
        </c:ser>
        <c:dLbls>
          <c:showLegendKey val="0"/>
          <c:showVal val="0"/>
          <c:showCatName val="0"/>
          <c:showSerName val="0"/>
          <c:showPercent val="0"/>
          <c:showBubbleSize val="0"/>
        </c:dLbls>
        <c:marker val="1"/>
        <c:smooth val="0"/>
        <c:axId val="496446088"/>
        <c:axId val="497628000"/>
      </c:lineChart>
      <c:catAx>
        <c:axId val="49644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628000"/>
        <c:crosses val="autoZero"/>
        <c:auto val="1"/>
        <c:lblAlgn val="ctr"/>
        <c:lblOffset val="100"/>
        <c:tickLblSkip val="1"/>
        <c:tickMarkSkip val="1"/>
        <c:noMultiLvlLbl val="0"/>
      </c:catAx>
      <c:valAx>
        <c:axId val="49762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446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29761</c:v>
                </c:pt>
                <c:pt idx="5">
                  <c:v>29226</c:v>
                </c:pt>
                <c:pt idx="8">
                  <c:v>28395</c:v>
                </c:pt>
                <c:pt idx="11">
                  <c:v>28755</c:v>
                </c:pt>
                <c:pt idx="14">
                  <c:v>28702</c:v>
                </c:pt>
              </c:numCache>
            </c:numRef>
          </c:val>
          <c:extLst xmlns:c16r2="http://schemas.microsoft.com/office/drawing/2015/06/chart">
            <c:ext xmlns:c16="http://schemas.microsoft.com/office/drawing/2014/chart" uri="{C3380CC4-5D6E-409C-BE32-E72D297353CC}">
              <c16:uniqueId val="{00000000-29E0-4133-9369-C46F87697A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865</c:v>
                </c:pt>
                <c:pt idx="5">
                  <c:v>843</c:v>
                </c:pt>
                <c:pt idx="8">
                  <c:v>781</c:v>
                </c:pt>
                <c:pt idx="11">
                  <c:v>814</c:v>
                </c:pt>
                <c:pt idx="14">
                  <c:v>910</c:v>
                </c:pt>
              </c:numCache>
            </c:numRef>
          </c:val>
          <c:extLst xmlns:c16r2="http://schemas.microsoft.com/office/drawing/2015/06/chart">
            <c:ext xmlns:c16="http://schemas.microsoft.com/office/drawing/2014/chart" uri="{C3380CC4-5D6E-409C-BE32-E72D297353CC}">
              <c16:uniqueId val="{00000001-29E0-4133-9369-C46F87697A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11894</c:v>
                </c:pt>
                <c:pt idx="5">
                  <c:v>9923</c:v>
                </c:pt>
                <c:pt idx="8">
                  <c:v>10618</c:v>
                </c:pt>
                <c:pt idx="11">
                  <c:v>11101</c:v>
                </c:pt>
                <c:pt idx="14">
                  <c:v>11065</c:v>
                </c:pt>
              </c:numCache>
            </c:numRef>
          </c:val>
          <c:extLst xmlns:c16r2="http://schemas.microsoft.com/office/drawing/2015/06/chart">
            <c:ext xmlns:c16="http://schemas.microsoft.com/office/drawing/2014/chart" uri="{C3380CC4-5D6E-409C-BE32-E72D297353CC}">
              <c16:uniqueId val="{00000002-29E0-4133-9369-C46F87697A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E0-4133-9369-C46F87697A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E0-4133-9369-C46F87697A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2</c:v>
                </c:pt>
                <c:pt idx="9">
                  <c:v>1</c:v>
                </c:pt>
                <c:pt idx="12">
                  <c:v>2</c:v>
                </c:pt>
              </c:numCache>
            </c:numRef>
          </c:val>
          <c:extLst xmlns:c16r2="http://schemas.microsoft.com/office/drawing/2015/06/chart">
            <c:ext xmlns:c16="http://schemas.microsoft.com/office/drawing/2014/chart" uri="{C3380CC4-5D6E-409C-BE32-E72D297353CC}">
              <c16:uniqueId val="{00000005-29E0-4133-9369-C46F87697A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4794</c:v>
                </c:pt>
                <c:pt idx="3">
                  <c:v>4618</c:v>
                </c:pt>
                <c:pt idx="6">
                  <c:v>4552</c:v>
                </c:pt>
                <c:pt idx="9">
                  <c:v>4435</c:v>
                </c:pt>
                <c:pt idx="12">
                  <c:v>4222</c:v>
                </c:pt>
              </c:numCache>
            </c:numRef>
          </c:val>
          <c:extLst xmlns:c16r2="http://schemas.microsoft.com/office/drawing/2015/06/chart">
            <c:ext xmlns:c16="http://schemas.microsoft.com/office/drawing/2014/chart" uri="{C3380CC4-5D6E-409C-BE32-E72D297353CC}">
              <c16:uniqueId val="{00000006-29E0-4133-9369-C46F87697A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7-29E0-4133-9369-C46F87697A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6901</c:v>
                </c:pt>
                <c:pt idx="3">
                  <c:v>6876</c:v>
                </c:pt>
                <c:pt idx="6">
                  <c:v>6918</c:v>
                </c:pt>
                <c:pt idx="9">
                  <c:v>6582</c:v>
                </c:pt>
                <c:pt idx="12">
                  <c:v>6282</c:v>
                </c:pt>
              </c:numCache>
            </c:numRef>
          </c:val>
          <c:extLst xmlns:c16r2="http://schemas.microsoft.com/office/drawing/2015/06/chart">
            <c:ext xmlns:c16="http://schemas.microsoft.com/office/drawing/2014/chart" uri="{C3380CC4-5D6E-409C-BE32-E72D297353CC}">
              <c16:uniqueId val="{00000008-29E0-4133-9369-C46F87697A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894</c:v>
                </c:pt>
                <c:pt idx="3">
                  <c:v>805</c:v>
                </c:pt>
                <c:pt idx="6">
                  <c:v>660</c:v>
                </c:pt>
                <c:pt idx="9">
                  <c:v>581</c:v>
                </c:pt>
                <c:pt idx="12">
                  <c:v>756</c:v>
                </c:pt>
              </c:numCache>
            </c:numRef>
          </c:val>
          <c:extLst xmlns:c16r2="http://schemas.microsoft.com/office/drawing/2015/06/chart">
            <c:ext xmlns:c16="http://schemas.microsoft.com/office/drawing/2014/chart" uri="{C3380CC4-5D6E-409C-BE32-E72D297353CC}">
              <c16:uniqueId val="{00000009-29E0-4133-9369-C46F87697A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34001</c:v>
                </c:pt>
                <c:pt idx="3">
                  <c:v>30699</c:v>
                </c:pt>
                <c:pt idx="6">
                  <c:v>30120</c:v>
                </c:pt>
                <c:pt idx="9">
                  <c:v>31350</c:v>
                </c:pt>
                <c:pt idx="12">
                  <c:v>32416</c:v>
                </c:pt>
              </c:numCache>
            </c:numRef>
          </c:val>
          <c:extLst xmlns:c16r2="http://schemas.microsoft.com/office/drawing/2015/06/chart">
            <c:ext xmlns:c16="http://schemas.microsoft.com/office/drawing/2014/chart" uri="{C3380CC4-5D6E-409C-BE32-E72D297353CC}">
              <c16:uniqueId val="{0000000A-29E0-4133-9369-C46F87697A1C}"/>
            </c:ext>
          </c:extLst>
        </c:ser>
        <c:dLbls>
          <c:showLegendKey val="0"/>
          <c:showVal val="0"/>
          <c:showCatName val="0"/>
          <c:showSerName val="0"/>
          <c:showPercent val="0"/>
          <c:showBubbleSize val="0"/>
        </c:dLbls>
        <c:gapWidth val="100"/>
        <c:overlap val="100"/>
        <c:axId val="498166800"/>
        <c:axId val="49816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4074</c:v>
                </c:pt>
                <c:pt idx="2">
                  <c:v>#N/A</c:v>
                </c:pt>
                <c:pt idx="3">
                  <c:v>#N/A</c:v>
                </c:pt>
                <c:pt idx="4">
                  <c:v>3006</c:v>
                </c:pt>
                <c:pt idx="5">
                  <c:v>#N/A</c:v>
                </c:pt>
                <c:pt idx="6">
                  <c:v>#N/A</c:v>
                </c:pt>
                <c:pt idx="7">
                  <c:v>2460</c:v>
                </c:pt>
                <c:pt idx="8">
                  <c:v>#N/A</c:v>
                </c:pt>
                <c:pt idx="9">
                  <c:v>#N/A</c:v>
                </c:pt>
                <c:pt idx="10">
                  <c:v>2278</c:v>
                </c:pt>
                <c:pt idx="11">
                  <c:v>#N/A</c:v>
                </c:pt>
                <c:pt idx="12">
                  <c:v>#N/A</c:v>
                </c:pt>
                <c:pt idx="13">
                  <c:v>3001</c:v>
                </c:pt>
                <c:pt idx="14">
                  <c:v>#N/A</c:v>
                </c:pt>
              </c:numCache>
            </c:numRef>
          </c:val>
          <c:smooth val="0"/>
          <c:extLst xmlns:c16r2="http://schemas.microsoft.com/office/drawing/2015/06/chart">
            <c:ext xmlns:c16="http://schemas.microsoft.com/office/drawing/2014/chart" uri="{C3380CC4-5D6E-409C-BE32-E72D297353CC}">
              <c16:uniqueId val="{0000000B-29E0-4133-9369-C46F87697A1C}"/>
            </c:ext>
          </c:extLst>
        </c:ser>
        <c:dLbls>
          <c:showLegendKey val="0"/>
          <c:showVal val="0"/>
          <c:showCatName val="0"/>
          <c:showSerName val="0"/>
          <c:showPercent val="0"/>
          <c:showBubbleSize val="0"/>
        </c:dLbls>
        <c:marker val="1"/>
        <c:smooth val="0"/>
        <c:axId val="498166800"/>
        <c:axId val="498167184"/>
      </c:lineChart>
      <c:catAx>
        <c:axId val="49816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167184"/>
        <c:crosses val="autoZero"/>
        <c:auto val="1"/>
        <c:lblAlgn val="ctr"/>
        <c:lblOffset val="100"/>
        <c:tickLblSkip val="1"/>
        <c:tickMarkSkip val="1"/>
        <c:noMultiLvlLbl val="0"/>
      </c:catAx>
      <c:valAx>
        <c:axId val="49816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6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5571</c:v>
                </c:pt>
                <c:pt idx="1">
                  <c:v>5996</c:v>
                </c:pt>
                <c:pt idx="2">
                  <c:v>5511</c:v>
                </c:pt>
              </c:numCache>
            </c:numRef>
          </c:val>
          <c:extLst xmlns:c16r2="http://schemas.microsoft.com/office/drawing/2015/06/chart">
            <c:ext xmlns:c16="http://schemas.microsoft.com/office/drawing/2014/chart" uri="{C3380CC4-5D6E-409C-BE32-E72D297353CC}">
              <c16:uniqueId val="{00000000-C459-46D1-85A1-58D94E12EE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3126</c:v>
                </c:pt>
                <c:pt idx="1">
                  <c:v>3129</c:v>
                </c:pt>
                <c:pt idx="2">
                  <c:v>3073</c:v>
                </c:pt>
              </c:numCache>
            </c:numRef>
          </c:val>
          <c:extLst xmlns:c16r2="http://schemas.microsoft.com/office/drawing/2015/06/chart">
            <c:ext xmlns:c16="http://schemas.microsoft.com/office/drawing/2014/chart" uri="{C3380CC4-5D6E-409C-BE32-E72D297353CC}">
              <c16:uniqueId val="{00000001-C459-46D1-85A1-58D94E12EE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3740</c:v>
                </c:pt>
                <c:pt idx="1">
                  <c:v>3764</c:v>
                </c:pt>
                <c:pt idx="2">
                  <c:v>4254</c:v>
                </c:pt>
              </c:numCache>
            </c:numRef>
          </c:val>
          <c:extLst xmlns:c16r2="http://schemas.microsoft.com/office/drawing/2015/06/chart">
            <c:ext xmlns:c16="http://schemas.microsoft.com/office/drawing/2014/chart" uri="{C3380CC4-5D6E-409C-BE32-E72D297353CC}">
              <c16:uniqueId val="{00000002-C459-46D1-85A1-58D94E12EE42}"/>
            </c:ext>
          </c:extLst>
        </c:ser>
        <c:dLbls>
          <c:showLegendKey val="0"/>
          <c:showVal val="0"/>
          <c:showCatName val="0"/>
          <c:showSerName val="0"/>
          <c:showPercent val="0"/>
          <c:showBubbleSize val="0"/>
        </c:dLbls>
        <c:gapWidth val="120"/>
        <c:overlap val="100"/>
        <c:axId val="497447984"/>
        <c:axId val="497544232"/>
      </c:barChart>
      <c:catAx>
        <c:axId val="49744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544232"/>
        <c:crosses val="autoZero"/>
        <c:auto val="1"/>
        <c:lblAlgn val="ctr"/>
        <c:lblOffset val="100"/>
        <c:tickLblSkip val="1"/>
        <c:tickMarkSkip val="1"/>
        <c:noMultiLvlLbl val="0"/>
      </c:catAx>
      <c:valAx>
        <c:axId val="497544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44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9E-4CDF-A6C2-F218F817F649}"/>
                </c:ext>
                <c:ext xmlns:c15="http://schemas.microsoft.com/office/drawing/2012/chart" uri="{CE6537A1-D6FC-4f65-9D91-7224C49458BB}">
                  <c15:layout/>
                  <c15:dlblFieldTable>
                    <c15:dlblFTEntry>
                      <c15:txfldGUID>{D1C38342-8DF4-4E78-9EB5-98D4BEFD235B}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9E-4CDF-A6C2-F218F817F649}"/>
                </c:ext>
                <c:ext xmlns:c15="http://schemas.microsoft.com/office/drawing/2012/chart" uri="{CE6537A1-D6FC-4f65-9D91-7224C49458BB}">
                  <c15:dlblFieldTable>
                    <c15:dlblFTEntry>
                      <c15:txfldGUID>{7FD3B769-C1F9-41B2-B365-37E95BBDE75F}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9E-4CDF-A6C2-F218F817F649}"/>
                </c:ext>
                <c:ext xmlns:c15="http://schemas.microsoft.com/office/drawing/2012/chart" uri="{CE6537A1-D6FC-4f65-9D91-7224C49458BB}">
                  <c15:dlblFieldTable>
                    <c15:dlblFTEntry>
                      <c15:txfldGUID>{98944057-7C2F-414B-8D33-0328AC055D4D}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9E-4CDF-A6C2-F218F817F649}"/>
                </c:ext>
                <c:ext xmlns:c15="http://schemas.microsoft.com/office/drawing/2012/chart" uri="{CE6537A1-D6FC-4f65-9D91-7224C49458BB}">
                  <c15:dlblFieldTable>
                    <c15:dlblFTEntry>
                      <c15:txfldGUID>{2A33B0D8-5C1B-4437-96C8-08683EB8F1A0}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9E-4CDF-A6C2-F218F817F649}"/>
                </c:ext>
                <c:ext xmlns:c15="http://schemas.microsoft.com/office/drawing/2012/chart" uri="{CE6537A1-D6FC-4f65-9D91-7224C49458BB}">
                  <c15:dlblFieldTable>
                    <c15:dlblFTEntry>
                      <c15:txfldGUID>{A8C06E79-7B61-4D18-819E-106BB8C4AE03}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9E-4CDF-A6C2-F218F817F649}"/>
                </c:ext>
                <c:ext xmlns:c15="http://schemas.microsoft.com/office/drawing/2012/chart" uri="{CE6537A1-D6FC-4f65-9D91-7224C49458BB}">
                  <c15:layout/>
                  <c15:dlblFieldTable>
                    <c15:dlblFTEntry>
                      <c15:txfldGUID>{20FBCDCF-3989-4A96-BD95-84B7E7689312}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9E-4CDF-A6C2-F218F817F649}"/>
                </c:ext>
                <c:ext xmlns:c15="http://schemas.microsoft.com/office/drawing/2012/chart" uri="{CE6537A1-D6FC-4f65-9D91-7224C49458BB}">
                  <c15:layout/>
                  <c15:dlblFieldTable>
                    <c15:dlblFTEntry>
                      <c15:txfldGUID>{D9D3DD84-7E72-4E1A-A97B-BFFCF96D06A6}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9E-4CDF-A6C2-F218F817F649}"/>
                </c:ext>
                <c:ext xmlns:c15="http://schemas.microsoft.com/office/drawing/2012/chart" uri="{CE6537A1-D6FC-4f65-9D91-7224C49458BB}">
                  <c15:layout/>
                  <c15:dlblFieldTable>
                    <c15:dlblFTEntry>
                      <c15:txfldGUID>{6DE70D00-6D9A-4F0B-A791-60454679106D}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9E-4CDF-A6C2-F218F817F649}"/>
                </c:ext>
                <c:ext xmlns:c15="http://schemas.microsoft.com/office/drawing/2012/chart" uri="{CE6537A1-D6FC-4f65-9D91-7224C49458BB}">
                  <c15:layout/>
                  <c15:dlblFieldTable>
                    <c15:dlblFTEntry>
                      <c15:txfldGUID>{718B67C1-99EC-4D02-A127-141852F2FD39}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55.9</c:v>
                </c:pt>
                <c:pt idx="16">
                  <c:v>56.8</c:v>
                </c:pt>
                <c:pt idx="24">
                  <c:v>58.2</c:v>
                </c:pt>
                <c:pt idx="32">
                  <c:v>59.3</c:v>
                </c:pt>
              </c:numCache>
            </c:numRef>
          </c:xVal>
          <c:yVal>
            <c:numRef>
              <c:f>公会計指標分析・財政指標組合せ分析表!$BP$51:$DC$51</c:f>
              <c:numCache>
                <c:formatCode>#,##0.0;"▲ "#,##0.0</c:formatCode>
                <c:ptCount val="40"/>
                <c:pt idx="0">
                  <c:v>28.9</c:v>
                </c:pt>
                <c:pt idx="8">
                  <c:v>21.8</c:v>
                </c:pt>
                <c:pt idx="16">
                  <c:v>17.899999999999999</c:v>
                </c:pt>
                <c:pt idx="24">
                  <c:v>16.7</c:v>
                </c:pt>
                <c:pt idx="32">
                  <c:v>22.3</c:v>
                </c:pt>
              </c:numCache>
            </c:numRef>
          </c:yVal>
          <c:smooth val="0"/>
          <c:extLst xmlns:c16r2="http://schemas.microsoft.com/office/drawing/2015/06/chart">
            <c:ext xmlns:c16="http://schemas.microsoft.com/office/drawing/2014/chart" uri="{C3380CC4-5D6E-409C-BE32-E72D297353CC}">
              <c16:uniqueId val="{00000009-589E-4CDF-A6C2-F218F817F6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9E-4CDF-A6C2-F218F817F649}"/>
                </c:ext>
                <c:ext xmlns:c15="http://schemas.microsoft.com/office/drawing/2012/chart" uri="{CE6537A1-D6FC-4f65-9D91-7224C49458BB}">
                  <c15:layout/>
                  <c15:dlblFieldTable>
                    <c15:dlblFTEntry>
                      <c15:txfldGUID>{F190DDF8-089D-4002-88C1-0B6D0A2148C4}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9E-4CDF-A6C2-F218F817F649}"/>
                </c:ext>
                <c:ext xmlns:c15="http://schemas.microsoft.com/office/drawing/2012/chart" uri="{CE6537A1-D6FC-4f65-9D91-7224C49458BB}">
                  <c15:dlblFieldTable>
                    <c15:dlblFTEntry>
                      <c15:txfldGUID>{156BC4BB-3AC3-4F35-861D-08D44F092A9F}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9E-4CDF-A6C2-F218F817F649}"/>
                </c:ext>
                <c:ext xmlns:c15="http://schemas.microsoft.com/office/drawing/2012/chart" uri="{CE6537A1-D6FC-4f65-9D91-7224C49458BB}">
                  <c15:dlblFieldTable>
                    <c15:dlblFTEntry>
                      <c15:txfldGUID>{DEC7D1A0-DAB9-40D8-9958-4ADBA220EE7E}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9E-4CDF-A6C2-F218F817F649}"/>
                </c:ext>
                <c:ext xmlns:c15="http://schemas.microsoft.com/office/drawing/2012/chart" uri="{CE6537A1-D6FC-4f65-9D91-7224C49458BB}">
                  <c15:dlblFieldTable>
                    <c15:dlblFTEntry>
                      <c15:txfldGUID>{3D426601-1569-4FC8-9466-94318D13DA5B}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9E-4CDF-A6C2-F218F817F649}"/>
                </c:ext>
                <c:ext xmlns:c15="http://schemas.microsoft.com/office/drawing/2012/chart" uri="{CE6537A1-D6FC-4f65-9D91-7224C49458BB}">
                  <c15:dlblFieldTable>
                    <c15:dlblFTEntry>
                      <c15:txfldGUID>{09A05251-6420-42E2-962C-93F3FBD3A441}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9E-4CDF-A6C2-F218F817F649}"/>
                </c:ext>
                <c:ext xmlns:c15="http://schemas.microsoft.com/office/drawing/2012/chart" uri="{CE6537A1-D6FC-4f65-9D91-7224C49458BB}">
                  <c15:layout/>
                  <c15:dlblFieldTable>
                    <c15:dlblFTEntry>
                      <c15:txfldGUID>{2F09041A-F7CA-48A4-9A32-75F93713646A}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9E-4CDF-A6C2-F218F817F649}"/>
                </c:ext>
                <c:ext xmlns:c15="http://schemas.microsoft.com/office/drawing/2012/chart" uri="{CE6537A1-D6FC-4f65-9D91-7224C49458BB}">
                  <c15:layout/>
                  <c15:dlblFieldTable>
                    <c15:dlblFTEntry>
                      <c15:txfldGUID>{839A5AA7-B5B8-43A4-952C-98115351009F}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9E-4CDF-A6C2-F218F817F649}"/>
                </c:ext>
                <c:ext xmlns:c15="http://schemas.microsoft.com/office/drawing/2012/chart" uri="{CE6537A1-D6FC-4f65-9D91-7224C49458BB}">
                  <c15:layout/>
                  <c15:dlblFieldTable>
                    <c15:dlblFTEntry>
                      <c15:txfldGUID>{E06E18DE-3F31-46B0-95B3-47426F0E30C9}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9E-4CDF-A6C2-F218F817F649}"/>
                </c:ext>
                <c:ext xmlns:c15="http://schemas.microsoft.com/office/drawing/2012/chart" uri="{CE6537A1-D6FC-4f65-9D91-7224C49458BB}">
                  <c15:layout/>
                  <c15:dlblFieldTable>
                    <c15:dlblFTEntry>
                      <c15:txfldGUID>{ABF420A5-B3BF-4D35-9C00-CFFAAF24CFF5}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589E-4CDF-A6C2-F218F817F649}"/>
            </c:ext>
          </c:extLst>
        </c:ser>
        <c:dLbls>
          <c:showLegendKey val="0"/>
          <c:showVal val="1"/>
          <c:showCatName val="0"/>
          <c:showSerName val="0"/>
          <c:showPercent val="0"/>
          <c:showBubbleSize val="0"/>
        </c:dLbls>
        <c:axId val="497534440"/>
        <c:axId val="493810200"/>
      </c:scatterChart>
      <c:valAx>
        <c:axId val="497534440"/>
        <c:scaling>
          <c:orientation val="minMax"/>
          <c:max val="61.30000000000000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810200"/>
        <c:crosses val="autoZero"/>
        <c:crossBetween val="midCat"/>
      </c:valAx>
      <c:valAx>
        <c:axId val="493810200"/>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534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327693233718374E-2"/>
                  <c:y val="-6.7592661724342709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36-4A6A-A68B-DAAC2EC9B0BA}"/>
                </c:ext>
                <c:ext xmlns:c15="http://schemas.microsoft.com/office/drawing/2012/chart" uri="{CE6537A1-D6FC-4f65-9D91-7224C49458BB}">
                  <c15:dlblFieldTable>
                    <c15:dlblFTEntry>
                      <c15:txfldGUID>{7688A669-A429-4C0E-869A-9E4978F220C9}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36-4A6A-A68B-DAAC2EC9B0BA}"/>
                </c:ext>
                <c:ext xmlns:c15="http://schemas.microsoft.com/office/drawing/2012/chart" uri="{CE6537A1-D6FC-4f65-9D91-7224C49458BB}">
                  <c15:dlblFieldTable>
                    <c15:dlblFTEntry>
                      <c15:txfldGUID>{02ADD711-F47C-4044-8F50-348CF1DF7447}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36-4A6A-A68B-DAAC2EC9B0BA}"/>
                </c:ext>
                <c:ext xmlns:c15="http://schemas.microsoft.com/office/drawing/2012/chart" uri="{CE6537A1-D6FC-4f65-9D91-7224C49458BB}">
                  <c15:dlblFieldTable>
                    <c15:dlblFTEntry>
                      <c15:txfldGUID>{7773B532-7B14-480C-98A6-CAB5A6F77F2C}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36-4A6A-A68B-DAAC2EC9B0BA}"/>
                </c:ext>
                <c:ext xmlns:c15="http://schemas.microsoft.com/office/drawing/2012/chart" uri="{CE6537A1-D6FC-4f65-9D91-7224C49458BB}">
                  <c15:dlblFieldTable>
                    <c15:dlblFTEntry>
                      <c15:txfldGUID>{AB256593-3ABF-46BE-8A6F-F2D084AC4B85}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36-4A6A-A68B-DAAC2EC9B0BA}"/>
                </c:ext>
                <c:ext xmlns:c15="http://schemas.microsoft.com/office/drawing/2012/chart" uri="{CE6537A1-D6FC-4f65-9D91-7224C49458BB}">
                  <c15:dlblFieldTable>
                    <c15:dlblFTEntry>
                      <c15:txfldGUID>{8954144D-DCB7-403E-A51D-39FA383944A9}</c15:txfldGUID>
                      <c15:f>#REF!</c15:f>
                      <c15:dlblFieldTableCache>
                        <c:ptCount val="1"/>
                        <c:pt idx="0">
                          <c:v>#REF!</c:v>
                        </c:pt>
                      </c15:dlblFieldTableCache>
                    </c15:dlblFTEntry>
                  </c15:dlblFieldTable>
                  <c15:showDataLabelsRange val="0"/>
                </c:ext>
              </c:extLst>
            </c:dLbl>
            <c:dLbl>
              <c:idx val="8"/>
              <c:layout>
                <c:manualLayout>
                  <c:x val="-3.8327693233718374E-2"/>
                  <c:y val="-6.490584674229249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36-4A6A-A68B-DAAC2EC9B0BA}"/>
                </c:ext>
                <c:ext xmlns:c15="http://schemas.microsoft.com/office/drawing/2012/chart" uri="{CE6537A1-D6FC-4f65-9D91-7224C49458BB}">
                  <c15:dlblFieldTable>
                    <c15:dlblFTEntry>
                      <c15:txfldGUID>{9C9E1B09-F0EF-4B57-8A53-7CF26BC143F3}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36-4A6A-A68B-DAAC2EC9B0BA}"/>
                </c:ext>
                <c:ext xmlns:c15="http://schemas.microsoft.com/office/drawing/2012/chart" uri="{CE6537A1-D6FC-4f65-9D91-7224C49458BB}">
                  <c15:dlblFieldTable>
                    <c15:dlblFTEntry>
                      <c15:txfldGUID>{B1FA96AB-1E60-4ADD-96A1-5AD344AC136A}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36-4A6A-A68B-DAAC2EC9B0BA}"/>
                </c:ext>
                <c:ext xmlns:c15="http://schemas.microsoft.com/office/drawing/2012/chart" uri="{CE6537A1-D6FC-4f65-9D91-7224C49458BB}">
                  <c15:dlblFieldTable>
                    <c15:dlblFTEntry>
                      <c15:txfldGUID>{CA22804E-9D37-4791-BD72-7C7B4F20868B}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36-4A6A-A68B-DAAC2EC9B0BA}"/>
                </c:ext>
                <c:ext xmlns:c15="http://schemas.microsoft.com/office/drawing/2012/chart" uri="{CE6537A1-D6FC-4f65-9D91-7224C49458BB}">
                  <c15:dlblFieldTable>
                    <c15:dlblFTEntry>
                      <c15:txfldGUID>{EE880B77-EBBD-4CB0-9561-376381AF27B0}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6.9</c:v>
                </c:pt>
                <c:pt idx="24">
                  <c:v>6</c:v>
                </c:pt>
                <c:pt idx="32">
                  <c:v>5</c:v>
                </c:pt>
              </c:numCache>
            </c:numRef>
          </c:xVal>
          <c:yVal>
            <c:numRef>
              <c:f>公会計指標分析・財政指標組合せ分析表!$BP$73:$DC$73</c:f>
              <c:numCache>
                <c:formatCode>#,##0.0;"▲ "#,##0.0</c:formatCode>
                <c:ptCount val="40"/>
                <c:pt idx="0">
                  <c:v>28.9</c:v>
                </c:pt>
                <c:pt idx="8">
                  <c:v>21.8</c:v>
                </c:pt>
                <c:pt idx="16">
                  <c:v>17.899999999999999</c:v>
                </c:pt>
                <c:pt idx="24">
                  <c:v>16.7</c:v>
                </c:pt>
                <c:pt idx="32">
                  <c:v>22.3</c:v>
                </c:pt>
              </c:numCache>
            </c:numRef>
          </c:yVal>
          <c:smooth val="0"/>
          <c:extLst xmlns:c16r2="http://schemas.microsoft.com/office/drawing/2015/06/chart">
            <c:ext xmlns:c16="http://schemas.microsoft.com/office/drawing/2014/chart" uri="{C3380CC4-5D6E-409C-BE32-E72D297353CC}">
              <c16:uniqueId val="{00000009-4636-4A6A-A68B-DAAC2EC9B0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36-4A6A-A68B-DAAC2EC9B0BA}"/>
                </c:ext>
                <c:ext xmlns:c15="http://schemas.microsoft.com/office/drawing/2012/chart" uri="{CE6537A1-D6FC-4f65-9D91-7224C49458BB}">
                  <c15:dlblFieldTable>
                    <c15:dlblFTEntry>
                      <c15:txfldGUID>{6D247039-6A66-45A1-B122-6DE4F69611B8}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36-4A6A-A68B-DAAC2EC9B0BA}"/>
                </c:ext>
                <c:ext xmlns:c15="http://schemas.microsoft.com/office/drawing/2012/chart" uri="{CE6537A1-D6FC-4f65-9D91-7224C49458BB}">
                  <c15:dlblFieldTable>
                    <c15:dlblFTEntry>
                      <c15:txfldGUID>{09A71C08-431C-438B-B797-494D24AC1A54}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36-4A6A-A68B-DAAC2EC9B0BA}"/>
                </c:ext>
                <c:ext xmlns:c15="http://schemas.microsoft.com/office/drawing/2012/chart" uri="{CE6537A1-D6FC-4f65-9D91-7224C49458BB}">
                  <c15:dlblFieldTable>
                    <c15:dlblFTEntry>
                      <c15:txfldGUID>{CB8A4360-BAC0-49AF-A6F3-0114552E89E6}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36-4A6A-A68B-DAAC2EC9B0BA}"/>
                </c:ext>
                <c:ext xmlns:c15="http://schemas.microsoft.com/office/drawing/2012/chart" uri="{CE6537A1-D6FC-4f65-9D91-7224C49458BB}">
                  <c15:dlblFieldTable>
                    <c15:dlblFTEntry>
                      <c15:txfldGUID>{6062CF4C-EC8D-4316-947E-1BC6FADFF17B}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36-4A6A-A68B-DAAC2EC9B0BA}"/>
                </c:ext>
                <c:ext xmlns:c15="http://schemas.microsoft.com/office/drawing/2012/chart" uri="{CE6537A1-D6FC-4f65-9D91-7224C49458BB}">
                  <c15:dlblFieldTable>
                    <c15:dlblFTEntry>
                      <c15:txfldGUID>{9133AAFC-6974-45C2-B91E-6E16CA6DD2CD}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36-4A6A-A68B-DAAC2EC9B0BA}"/>
                </c:ext>
                <c:ext xmlns:c15="http://schemas.microsoft.com/office/drawing/2012/chart" uri="{CE6537A1-D6FC-4f65-9D91-7224C49458BB}">
                  <c15:dlblFieldTable>
                    <c15:dlblFTEntry>
                      <c15:txfldGUID>{1887D222-B1E2-4B5D-AC16-875120997347}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6.6297016146077432E-3"/>
                  <c:y val="5.1760146365487664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36-4A6A-A68B-DAAC2EC9B0BA}"/>
                </c:ext>
                <c:ext xmlns:c15="http://schemas.microsoft.com/office/drawing/2012/chart" uri="{CE6537A1-D6FC-4f65-9D91-7224C49458BB}">
                  <c15:dlblFieldTable>
                    <c15:dlblFTEntry>
                      <c15:txfldGUID>{859DB576-9663-45FE-946B-E7F9EA2ED815}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6.6297016146077432E-3"/>
                  <c:y val="0"/>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36-4A6A-A68B-DAAC2EC9B0BA}"/>
                </c:ext>
                <c:ext xmlns:c15="http://schemas.microsoft.com/office/drawing/2012/chart" uri="{CE6537A1-D6FC-4f65-9D91-7224C49458BB}">
                  <c15:dlblFieldTable>
                    <c15:dlblFTEntry>
                      <c15:txfldGUID>{7EDBFB08-2C89-49AE-99E5-1C7DAF99F514}</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4891996544984603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36-4A6A-A68B-DAAC2EC9B0BA}"/>
                </c:ext>
                <c:ext xmlns:c15="http://schemas.microsoft.com/office/drawing/2012/chart" uri="{CE6537A1-D6FC-4f65-9D91-7224C49458BB}">
                  <c15:dlblFieldTable>
                    <c15:dlblFTEntry>
                      <c15:txfldGUID>{EF4A2C48-086D-49B0-AB1E-06D395AC15E3}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4636-4A6A-A68B-DAAC2EC9B0BA}"/>
            </c:ext>
          </c:extLst>
        </c:ser>
        <c:dLbls>
          <c:showLegendKey val="0"/>
          <c:showVal val="1"/>
          <c:showCatName val="0"/>
          <c:showSerName val="0"/>
          <c:showPercent val="0"/>
          <c:showBubbleSize val="0"/>
        </c:dLbls>
        <c:axId val="493813336"/>
        <c:axId val="493812160"/>
      </c:scatterChart>
      <c:valAx>
        <c:axId val="493813336"/>
        <c:scaling>
          <c:orientation val="minMax"/>
          <c:max val="9.4"/>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812160"/>
        <c:crosses val="autoZero"/>
        <c:crossBetween val="midCat"/>
      </c:valAx>
      <c:valAx>
        <c:axId val="493812160"/>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813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平成２８年度に繰上償還を行ったことにより、平成２９年度の償還金が大きく減少したが、平成２６年度に実施した柳川駅周辺地区整備事業費等の大型事業の借入の償還が平成３０年度より開始したことや、平成２７年度に実施した市民文化会館整備事業等の大型事業の借入れの償還が令和元年度より開始したことにより、増加傾向にある。</a:t>
          </a:r>
        </a:p>
        <a:p>
          <a:r>
            <a:rPr kumimoji="1" lang="ja-JP" altLang="en-US" sz="1100">
              <a:latin typeface="ＭＳ ゴシック" pitchFamily="49" charset="-128"/>
              <a:ea typeface="ＭＳ ゴシック" pitchFamily="49" charset="-128"/>
            </a:rPr>
            <a:t>　地方債残高は平成２８年度の繰上償還の実施や通常償還額が地方債発行額を上回ったことにより一時減少していたが、市民文化会館整備事業、火葬場整備等事業、一般廃棄物処理施設整備事業など大型事業の借入等により、地方債残高は、約３２４億円と増加している。また、より交付税算入率が高い地方債（交付税算入率：「合併特例債」元利償還金の７０％、「臨時財政対策債」元利償還金の１００％）の割合が高ま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令和元年度に市民文化会館整備事業、火葬場整備等事業、一般廃棄物処理施設整備事業など大型事業の借入により地方債の現在高が増加している。この影響により、「将来負担比率の分子」が増加している。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百万円積み立てたが、ふるさと納税が前年度より約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百万円、減災基金を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百万円、及び特定目的金であるふるさと元気応援基金から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百万円取り崩したことにより、基金総額は減額している。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現在、新火葬施設や一般廃棄物処理施設、市民文化会館の建設といった大型事業を行っており、今後は、歳出の増加に伴い基金の活用が見込まれるため、基金全体としては減少していく見込みである。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まちづくり振興基金：新市の一体感の醸成に資するための事業に充てる基金。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ふるさと元気応援基金：本市の発展、自然や歴史文化の継承を願って寄付された寄付金を活用して元気あるまちづくりのための事業に充てる基金。</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一般廃棄物処理施設建設及び整備基金：一般廃棄物処理施設の建設及び整備の資金に充てる基金。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公共施設維持整備等基金：老朽化した施設の維持管理等に係る経費に充てる基金。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森林環境譲与税基金：森林の整備及びその促進に関する施策の経費に充てる基金。</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まちづくり振興基金：県営集落基金整備事業等の財源として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ふるさと元気応援基金：柳光園施設整備事業補助金等の財源として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百万を充当した一方で、ふるさと寄付金や運用利子を</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百万円積み立てたことにより微減。</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一般廃棄物処理施設建設及び整備基金：運用利息</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公共施設維持整備等基金：市有地売払収入、東山老人ホーム組合精算金等</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百万を積み立てたことにより増加。</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森林環境譲与税基金：森林環境譲与税を積み立てたことによる増加。</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まちづくり振興基金：市民文化会館整備推進事業等の財源として充当予定のため、今後減少見込み。</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ふるさと元気応援基金：保育所施設や養護老人ホームに対する建設補助金や市民文化会館整備推進事業等の財源として充当予定のため、今後減少見込み。</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一般廃棄物処理施設建設及び整備基金：一般廃棄物処理施設の事業進捗により、令和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年度から財源として充当予定のため、今後減少見込み。</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公共施設維持整備等基金：老朽化した公共施設の維持補修等の財源として充当するため、今後減少見込み。</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森林環境譲与税基金：子育て拠点施設の備品や建設費の財源として充当するため、今後減少見込み。</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普通交付税や臨時財政対策債発行可能額などの減少により財源が不足したため、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中期的財政計画のもとに、年度間の財政の不均衡の調整や災害などの緊急時に対応するため一定規模を確保するようにし、決算余剰金の積立を行い、最低限の取り崩しに努める。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平成２７年度に実施した市民文化会館整備事業等の大型事業の借入れの償還が令和元年度より開始したことにより公債費が増加したため、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現在実施している大型事業の元金償還が、令和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年度頃より開始されるため、中長期的には減少していく見込み。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年度に策定した公共施設等総合管理計画において、施設保有量（延床面積）を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％削減するという目標を掲げ、既存施設の有効活用や、施設の複合化を進めている。有形固定資産減価償却率については、上昇傾向にあるものの、まだ類似団体平均を下回っている。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3" name="楕円 8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5" name="楕円 84"/>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79194</xdr:rowOff>
    </xdr:from>
    <xdr:to>
      <xdr:col>23</xdr:col>
      <xdr:colOff>85725</xdr:colOff>
      <xdr:row>29</xdr:row>
      <xdr:rowOff>113121</xdr:rowOff>
    </xdr:to>
    <xdr:cxnSp macro="">
      <xdr:nvCxnSpPr>
        <xdr:cNvPr id="86" name="直線コネクタ 85"/>
        <xdr:cNvCxnSpPr/>
      </xdr:nvCxnSpPr>
      <xdr:spPr>
        <a:xfrm>
          <a:off x="4051300" y="5822769"/>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156664</xdr:rowOff>
    </xdr:from>
    <xdr:to>
      <xdr:col>15</xdr:col>
      <xdr:colOff>187325</xdr:colOff>
      <xdr:row>29</xdr:row>
      <xdr:rowOff>86814</xdr:rowOff>
    </xdr:to>
    <xdr:sp macro="" textlink="">
      <xdr:nvSpPr>
        <xdr:cNvPr id="87" name="楕円 86"/>
        <xdr:cNvSpPr/>
      </xdr:nvSpPr>
      <xdr:spPr>
        <a:xfrm>
          <a:off x="3238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36014</xdr:rowOff>
    </xdr:from>
    <xdr:to>
      <xdr:col>19</xdr:col>
      <xdr:colOff>136525</xdr:colOff>
      <xdr:row>29</xdr:row>
      <xdr:rowOff>79194</xdr:rowOff>
    </xdr:to>
    <xdr:cxnSp macro="">
      <xdr:nvCxnSpPr>
        <xdr:cNvPr id="88" name="直線コネクタ 87"/>
        <xdr:cNvCxnSpPr/>
      </xdr:nvCxnSpPr>
      <xdr:spPr>
        <a:xfrm>
          <a:off x="3289300" y="57795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9" name="楕円 88"/>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36014</xdr:rowOff>
    </xdr:to>
    <xdr:cxnSp macro="">
      <xdr:nvCxnSpPr>
        <xdr:cNvPr id="90" name="直線コネクタ 89"/>
        <xdr:cNvCxnSpPr/>
      </xdr:nvCxnSpPr>
      <xdr:spPr>
        <a:xfrm>
          <a:off x="2527300" y="575183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91" name="楕円 90"/>
        <xdr:cNvSpPr/>
      </xdr:nvSpPr>
      <xdr:spPr>
        <a:xfrm>
          <a:off x="1714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127272</xdr:rowOff>
    </xdr:from>
    <xdr:to>
      <xdr:col>11</xdr:col>
      <xdr:colOff>136525</xdr:colOff>
      <xdr:row>29</xdr:row>
      <xdr:rowOff>8255</xdr:rowOff>
    </xdr:to>
    <xdr:cxnSp macro="">
      <xdr:nvCxnSpPr>
        <xdr:cNvPr id="92" name="直線コネクタ 91"/>
        <xdr:cNvCxnSpPr/>
      </xdr:nvCxnSpPr>
      <xdr:spPr>
        <a:xfrm>
          <a:off x="1765300" y="569939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7"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103341</xdr:rowOff>
    </xdr:from>
    <xdr:ext cx="405111" cy="259045"/>
    <xdr:sp macro="" textlink="">
      <xdr:nvSpPr>
        <xdr:cNvPr id="98" name="n_2mainValue有形固定資産減価償却率"/>
        <xdr:cNvSpPr txBox="1"/>
      </xdr:nvSpPr>
      <xdr:spPr>
        <a:xfrm>
          <a:off x="30867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9" name="n_3mainValue有形固定資産減価償却率"/>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00" name="n_4mainValue有形固定資産減価償却率"/>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令和元年度に市民文化会館整備事業、火葬場整備等事業、一般廃棄物処理施設整備事業など大型事業の借入により地方債の現在高が増加している。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、実質的な将来負担額が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している。なお、他の類似団体の平均と比べて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％上回っているが、福岡県平均より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％下回っている状況である。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89775</xdr:rowOff>
    </xdr:from>
    <xdr:to>
      <xdr:col>76</xdr:col>
      <xdr:colOff>73025</xdr:colOff>
      <xdr:row>32</xdr:row>
      <xdr:rowOff>19925</xdr:rowOff>
    </xdr:to>
    <xdr:sp macro="" textlink="">
      <xdr:nvSpPr>
        <xdr:cNvPr id="145" name="楕円 144"/>
        <xdr:cNvSpPr/>
      </xdr:nvSpPr>
      <xdr:spPr>
        <a:xfrm>
          <a:off x="14744700" y="6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68202</xdr:rowOff>
    </xdr:from>
    <xdr:ext cx="469744" cy="259045"/>
    <xdr:sp macro="" textlink="">
      <xdr:nvSpPr>
        <xdr:cNvPr id="146" name="債務償還比率該当値テキスト"/>
        <xdr:cNvSpPr txBox="1"/>
      </xdr:nvSpPr>
      <xdr:spPr>
        <a:xfrm>
          <a:off x="14846300" y="6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1376</xdr:rowOff>
    </xdr:from>
    <xdr:to>
      <xdr:col>72</xdr:col>
      <xdr:colOff>123825</xdr:colOff>
      <xdr:row>31</xdr:row>
      <xdr:rowOff>102976</xdr:rowOff>
    </xdr:to>
    <xdr:sp macro="" textlink="">
      <xdr:nvSpPr>
        <xdr:cNvPr id="147" name="楕円 146"/>
        <xdr:cNvSpPr/>
      </xdr:nvSpPr>
      <xdr:spPr>
        <a:xfrm>
          <a:off x="140335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52176</xdr:rowOff>
    </xdr:from>
    <xdr:to>
      <xdr:col>76</xdr:col>
      <xdr:colOff>22225</xdr:colOff>
      <xdr:row>31</xdr:row>
      <xdr:rowOff>140575</xdr:rowOff>
    </xdr:to>
    <xdr:cxnSp macro="">
      <xdr:nvCxnSpPr>
        <xdr:cNvPr id="148" name="直線コネクタ 147"/>
        <xdr:cNvCxnSpPr/>
      </xdr:nvCxnSpPr>
      <xdr:spPr>
        <a:xfrm>
          <a:off x="14084300" y="6138651"/>
          <a:ext cx="7112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17928</xdr:rowOff>
    </xdr:from>
    <xdr:to>
      <xdr:col>68</xdr:col>
      <xdr:colOff>123825</xdr:colOff>
      <xdr:row>31</xdr:row>
      <xdr:rowOff>119528</xdr:rowOff>
    </xdr:to>
    <xdr:sp macro="" textlink="">
      <xdr:nvSpPr>
        <xdr:cNvPr id="149" name="楕円 148"/>
        <xdr:cNvSpPr/>
      </xdr:nvSpPr>
      <xdr:spPr>
        <a:xfrm>
          <a:off x="13271500" y="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52176</xdr:rowOff>
    </xdr:from>
    <xdr:to>
      <xdr:col>72</xdr:col>
      <xdr:colOff>73025</xdr:colOff>
      <xdr:row>31</xdr:row>
      <xdr:rowOff>68728</xdr:rowOff>
    </xdr:to>
    <xdr:cxnSp macro="">
      <xdr:nvCxnSpPr>
        <xdr:cNvPr id="150" name="直線コネクタ 149"/>
        <xdr:cNvCxnSpPr/>
      </xdr:nvCxnSpPr>
      <xdr:spPr>
        <a:xfrm flipV="1">
          <a:off x="13322300" y="6138651"/>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32082</xdr:rowOff>
    </xdr:from>
    <xdr:to>
      <xdr:col>64</xdr:col>
      <xdr:colOff>123825</xdr:colOff>
      <xdr:row>31</xdr:row>
      <xdr:rowOff>133682</xdr:rowOff>
    </xdr:to>
    <xdr:sp macro="" textlink="">
      <xdr:nvSpPr>
        <xdr:cNvPr id="151" name="楕円 150"/>
        <xdr:cNvSpPr/>
      </xdr:nvSpPr>
      <xdr:spPr>
        <a:xfrm>
          <a:off x="12509500" y="61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68728</xdr:rowOff>
    </xdr:from>
    <xdr:to>
      <xdr:col>68</xdr:col>
      <xdr:colOff>73025</xdr:colOff>
      <xdr:row>31</xdr:row>
      <xdr:rowOff>82882</xdr:rowOff>
    </xdr:to>
    <xdr:cxnSp macro="">
      <xdr:nvCxnSpPr>
        <xdr:cNvPr id="152" name="直線コネクタ 151"/>
        <xdr:cNvCxnSpPr/>
      </xdr:nvCxnSpPr>
      <xdr:spPr>
        <a:xfrm flipV="1">
          <a:off x="12560300" y="6155203"/>
          <a:ext cx="762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157713</xdr:rowOff>
    </xdr:from>
    <xdr:to>
      <xdr:col>60</xdr:col>
      <xdr:colOff>123825</xdr:colOff>
      <xdr:row>31</xdr:row>
      <xdr:rowOff>87863</xdr:rowOff>
    </xdr:to>
    <xdr:sp macro="" textlink="">
      <xdr:nvSpPr>
        <xdr:cNvPr id="153" name="楕円 152"/>
        <xdr:cNvSpPr/>
      </xdr:nvSpPr>
      <xdr:spPr>
        <a:xfrm>
          <a:off x="11747500" y="60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37063</xdr:rowOff>
    </xdr:from>
    <xdr:to>
      <xdr:col>64</xdr:col>
      <xdr:colOff>73025</xdr:colOff>
      <xdr:row>31</xdr:row>
      <xdr:rowOff>82882</xdr:rowOff>
    </xdr:to>
    <xdr:cxnSp macro="">
      <xdr:nvCxnSpPr>
        <xdr:cNvPr id="154" name="直線コネクタ 153"/>
        <xdr:cNvCxnSpPr/>
      </xdr:nvCxnSpPr>
      <xdr:spPr>
        <a:xfrm>
          <a:off x="11798300" y="6123538"/>
          <a:ext cx="7620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94103</xdr:rowOff>
    </xdr:from>
    <xdr:ext cx="469744" cy="259045"/>
    <xdr:sp macro="" textlink="">
      <xdr:nvSpPr>
        <xdr:cNvPr id="159" name="n_1mainValue債務償還比率"/>
        <xdr:cNvSpPr txBox="1"/>
      </xdr:nvSpPr>
      <xdr:spPr>
        <a:xfrm>
          <a:off x="13836727" y="61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110655</xdr:rowOff>
    </xdr:from>
    <xdr:ext cx="469744" cy="259045"/>
    <xdr:sp macro="" textlink="">
      <xdr:nvSpPr>
        <xdr:cNvPr id="160" name="n_2mainValue債務償還比率"/>
        <xdr:cNvSpPr txBox="1"/>
      </xdr:nvSpPr>
      <xdr:spPr>
        <a:xfrm>
          <a:off x="13087427" y="61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124809</xdr:rowOff>
    </xdr:from>
    <xdr:ext cx="469744" cy="259045"/>
    <xdr:sp macro="" textlink="">
      <xdr:nvSpPr>
        <xdr:cNvPr id="161" name="n_3mainValue債務償還比率"/>
        <xdr:cNvSpPr txBox="1"/>
      </xdr:nvSpPr>
      <xdr:spPr>
        <a:xfrm>
          <a:off x="12325427" y="62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78990</xdr:rowOff>
    </xdr:from>
    <xdr:ext cx="469744" cy="259045"/>
    <xdr:sp macro="" textlink="">
      <xdr:nvSpPr>
        <xdr:cNvPr id="162" name="n_4mainValue債務償還比率"/>
        <xdr:cNvSpPr txBox="1"/>
      </xdr:nvSpPr>
      <xdr:spPr>
        <a:xfrm>
          <a:off x="11563427" y="6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61976</xdr:rowOff>
    </xdr:from>
    <xdr:to>
      <xdr:col>24</xdr:col>
      <xdr:colOff>114300</xdr:colOff>
      <xdr:row>38</xdr:row>
      <xdr:rowOff>163576</xdr:rowOff>
    </xdr:to>
    <xdr:sp macro="" textlink="">
      <xdr:nvSpPr>
        <xdr:cNvPr id="71" name="楕円 70"/>
        <xdr:cNvSpPr/>
      </xdr:nvSpPr>
      <xdr:spPr>
        <a:xfrm>
          <a:off x="4584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84853</xdr:rowOff>
    </xdr:from>
    <xdr:ext cx="405111" cy="259045"/>
    <xdr:sp macro="" textlink="">
      <xdr:nvSpPr>
        <xdr:cNvPr id="72" name="【道路】&#10;有形固定資産減価償却率該当値テキスト"/>
        <xdr:cNvSpPr txBox="1"/>
      </xdr:nvSpPr>
      <xdr:spPr>
        <a:xfrm>
          <a:off x="4673600"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32258</xdr:rowOff>
    </xdr:from>
    <xdr:to>
      <xdr:col>20</xdr:col>
      <xdr:colOff>38100</xdr:colOff>
      <xdr:row>38</xdr:row>
      <xdr:rowOff>133858</xdr:rowOff>
    </xdr:to>
    <xdr:sp macro="" textlink="">
      <xdr:nvSpPr>
        <xdr:cNvPr id="73" name="楕円 72"/>
        <xdr:cNvSpPr/>
      </xdr:nvSpPr>
      <xdr:spPr>
        <a:xfrm>
          <a:off x="3746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83058</xdr:rowOff>
    </xdr:from>
    <xdr:to>
      <xdr:col>24</xdr:col>
      <xdr:colOff>63500</xdr:colOff>
      <xdr:row>38</xdr:row>
      <xdr:rowOff>112776</xdr:rowOff>
    </xdr:to>
    <xdr:cxnSp macro="">
      <xdr:nvCxnSpPr>
        <xdr:cNvPr id="74" name="直線コネクタ 73"/>
        <xdr:cNvCxnSpPr/>
      </xdr:nvCxnSpPr>
      <xdr:spPr>
        <a:xfrm>
          <a:off x="3797300" y="65981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xdr:rowOff>
    </xdr:from>
    <xdr:to>
      <xdr:col>15</xdr:col>
      <xdr:colOff>101600</xdr:colOff>
      <xdr:row>38</xdr:row>
      <xdr:rowOff>110998</xdr:rowOff>
    </xdr:to>
    <xdr:sp macro="" textlink="">
      <xdr:nvSpPr>
        <xdr:cNvPr id="75" name="楕円 74"/>
        <xdr:cNvSpPr/>
      </xdr:nvSpPr>
      <xdr:spPr>
        <a:xfrm>
          <a:off x="2857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60198</xdr:rowOff>
    </xdr:from>
    <xdr:to>
      <xdr:col>19</xdr:col>
      <xdr:colOff>177800</xdr:colOff>
      <xdr:row>38</xdr:row>
      <xdr:rowOff>83058</xdr:rowOff>
    </xdr:to>
    <xdr:cxnSp macro="">
      <xdr:nvCxnSpPr>
        <xdr:cNvPr id="76" name="直線コネクタ 75"/>
        <xdr:cNvCxnSpPr/>
      </xdr:nvCxnSpPr>
      <xdr:spPr>
        <a:xfrm>
          <a:off x="2908300" y="65752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xdr:rowOff>
    </xdr:from>
    <xdr:to>
      <xdr:col>10</xdr:col>
      <xdr:colOff>165100</xdr:colOff>
      <xdr:row>38</xdr:row>
      <xdr:rowOff>108712</xdr:rowOff>
    </xdr:to>
    <xdr:sp macro="" textlink="">
      <xdr:nvSpPr>
        <xdr:cNvPr id="77" name="楕円 76"/>
        <xdr:cNvSpPr/>
      </xdr:nvSpPr>
      <xdr:spPr>
        <a:xfrm>
          <a:off x="1968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57912</xdr:rowOff>
    </xdr:from>
    <xdr:to>
      <xdr:col>15</xdr:col>
      <xdr:colOff>50800</xdr:colOff>
      <xdr:row>38</xdr:row>
      <xdr:rowOff>60198</xdr:rowOff>
    </xdr:to>
    <xdr:cxnSp macro="">
      <xdr:nvCxnSpPr>
        <xdr:cNvPr id="78" name="直線コネクタ 77"/>
        <xdr:cNvCxnSpPr/>
      </xdr:nvCxnSpPr>
      <xdr:spPr>
        <a:xfrm>
          <a:off x="2019300" y="65730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137414</xdr:rowOff>
    </xdr:from>
    <xdr:to>
      <xdr:col>6</xdr:col>
      <xdr:colOff>38100</xdr:colOff>
      <xdr:row>38</xdr:row>
      <xdr:rowOff>67564</xdr:rowOff>
    </xdr:to>
    <xdr:sp macro="" textlink="">
      <xdr:nvSpPr>
        <xdr:cNvPr id="79" name="楕円 78"/>
        <xdr:cNvSpPr/>
      </xdr:nvSpPr>
      <xdr:spPr>
        <a:xfrm>
          <a:off x="1079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xdr:rowOff>
    </xdr:from>
    <xdr:to>
      <xdr:col>10</xdr:col>
      <xdr:colOff>114300</xdr:colOff>
      <xdr:row>38</xdr:row>
      <xdr:rowOff>57912</xdr:rowOff>
    </xdr:to>
    <xdr:cxnSp macro="">
      <xdr:nvCxnSpPr>
        <xdr:cNvPr id="80" name="直線コネクタ 79"/>
        <xdr:cNvCxnSpPr/>
      </xdr:nvCxnSpPr>
      <xdr:spPr>
        <a:xfrm>
          <a:off x="1130300" y="6531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150385</xdr:rowOff>
    </xdr:from>
    <xdr:ext cx="405111" cy="259045"/>
    <xdr:sp macro="" textlink="">
      <xdr:nvSpPr>
        <xdr:cNvPr id="85" name="n_1mainValue【道路】&#10;有形固定資産減価償却率"/>
        <xdr:cNvSpPr txBox="1"/>
      </xdr:nvSpPr>
      <xdr:spPr>
        <a:xfrm>
          <a:off x="3582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127525</xdr:rowOff>
    </xdr:from>
    <xdr:ext cx="405111" cy="259045"/>
    <xdr:sp macro="" textlink="">
      <xdr:nvSpPr>
        <xdr:cNvPr id="86" name="n_2mainValue【道路】&#10;有形固定資産減価償却率"/>
        <xdr:cNvSpPr txBox="1"/>
      </xdr:nvSpPr>
      <xdr:spPr>
        <a:xfrm>
          <a:off x="27057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125239</xdr:rowOff>
    </xdr:from>
    <xdr:ext cx="405111" cy="259045"/>
    <xdr:sp macro="" textlink="">
      <xdr:nvSpPr>
        <xdr:cNvPr id="87" name="n_3mainValue【道路】&#10;有形固定資産減価償却率"/>
        <xdr:cNvSpPr txBox="1"/>
      </xdr:nvSpPr>
      <xdr:spPr>
        <a:xfrm>
          <a:off x="18167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84091</xdr:rowOff>
    </xdr:from>
    <xdr:ext cx="405111" cy="259045"/>
    <xdr:sp macro="" textlink="">
      <xdr:nvSpPr>
        <xdr:cNvPr id="88" name="n_4mainValue【道路】&#10;有形固定資産減価償却率"/>
        <xdr:cNvSpPr txBox="1"/>
      </xdr:nvSpPr>
      <xdr:spPr>
        <a:xfrm>
          <a:off x="927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54400</xdr:rowOff>
    </xdr:from>
    <xdr:to>
      <xdr:col>55</xdr:col>
      <xdr:colOff>50800</xdr:colOff>
      <xdr:row>39</xdr:row>
      <xdr:rowOff>156000</xdr:rowOff>
    </xdr:to>
    <xdr:sp macro="" textlink="">
      <xdr:nvSpPr>
        <xdr:cNvPr id="130" name="楕円 129"/>
        <xdr:cNvSpPr/>
      </xdr:nvSpPr>
      <xdr:spPr>
        <a:xfrm>
          <a:off x="10426700" y="67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32827</xdr:rowOff>
    </xdr:from>
    <xdr:ext cx="534377" cy="259045"/>
    <xdr:sp macro="" textlink="">
      <xdr:nvSpPr>
        <xdr:cNvPr id="131" name="【道路】&#10;一人当たり延長該当値テキスト"/>
        <xdr:cNvSpPr txBox="1"/>
      </xdr:nvSpPr>
      <xdr:spPr>
        <a:xfrm>
          <a:off x="10515600" y="67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62302</xdr:rowOff>
    </xdr:from>
    <xdr:to>
      <xdr:col>50</xdr:col>
      <xdr:colOff>165100</xdr:colOff>
      <xdr:row>39</xdr:row>
      <xdr:rowOff>163902</xdr:rowOff>
    </xdr:to>
    <xdr:sp macro="" textlink="">
      <xdr:nvSpPr>
        <xdr:cNvPr id="132" name="楕円 131"/>
        <xdr:cNvSpPr/>
      </xdr:nvSpPr>
      <xdr:spPr>
        <a:xfrm>
          <a:off x="9588500" y="67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105200</xdr:rowOff>
    </xdr:from>
    <xdr:to>
      <xdr:col>55</xdr:col>
      <xdr:colOff>0</xdr:colOff>
      <xdr:row>39</xdr:row>
      <xdr:rowOff>113102</xdr:rowOff>
    </xdr:to>
    <xdr:cxnSp macro="">
      <xdr:nvCxnSpPr>
        <xdr:cNvPr id="133" name="直線コネクタ 132"/>
        <xdr:cNvCxnSpPr/>
      </xdr:nvCxnSpPr>
      <xdr:spPr>
        <a:xfrm flipV="1">
          <a:off x="9639300" y="6791750"/>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67495</xdr:rowOff>
    </xdr:from>
    <xdr:to>
      <xdr:col>46</xdr:col>
      <xdr:colOff>38100</xdr:colOff>
      <xdr:row>39</xdr:row>
      <xdr:rowOff>169095</xdr:rowOff>
    </xdr:to>
    <xdr:sp macro="" textlink="">
      <xdr:nvSpPr>
        <xdr:cNvPr id="134" name="楕円 133"/>
        <xdr:cNvSpPr/>
      </xdr:nvSpPr>
      <xdr:spPr>
        <a:xfrm>
          <a:off x="8699500" y="67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113102</xdr:rowOff>
    </xdr:from>
    <xdr:to>
      <xdr:col>50</xdr:col>
      <xdr:colOff>114300</xdr:colOff>
      <xdr:row>39</xdr:row>
      <xdr:rowOff>118295</xdr:rowOff>
    </xdr:to>
    <xdr:cxnSp macro="">
      <xdr:nvCxnSpPr>
        <xdr:cNvPr id="135" name="直線コネクタ 134"/>
        <xdr:cNvCxnSpPr/>
      </xdr:nvCxnSpPr>
      <xdr:spPr>
        <a:xfrm flipV="1">
          <a:off x="8750300" y="6799652"/>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71642</xdr:rowOff>
    </xdr:from>
    <xdr:to>
      <xdr:col>41</xdr:col>
      <xdr:colOff>101600</xdr:colOff>
      <xdr:row>40</xdr:row>
      <xdr:rowOff>1792</xdr:rowOff>
    </xdr:to>
    <xdr:sp macro="" textlink="">
      <xdr:nvSpPr>
        <xdr:cNvPr id="136" name="楕円 135"/>
        <xdr:cNvSpPr/>
      </xdr:nvSpPr>
      <xdr:spPr>
        <a:xfrm>
          <a:off x="7810500" y="67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118295</xdr:rowOff>
    </xdr:from>
    <xdr:to>
      <xdr:col>45</xdr:col>
      <xdr:colOff>177800</xdr:colOff>
      <xdr:row>39</xdr:row>
      <xdr:rowOff>122442</xdr:rowOff>
    </xdr:to>
    <xdr:cxnSp macro="">
      <xdr:nvCxnSpPr>
        <xdr:cNvPr id="137" name="直線コネクタ 136"/>
        <xdr:cNvCxnSpPr/>
      </xdr:nvCxnSpPr>
      <xdr:spPr>
        <a:xfrm flipV="1">
          <a:off x="7861300" y="680484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78043</xdr:rowOff>
    </xdr:from>
    <xdr:to>
      <xdr:col>36</xdr:col>
      <xdr:colOff>165100</xdr:colOff>
      <xdr:row>40</xdr:row>
      <xdr:rowOff>8193</xdr:rowOff>
    </xdr:to>
    <xdr:sp macro="" textlink="">
      <xdr:nvSpPr>
        <xdr:cNvPr id="138" name="楕円 137"/>
        <xdr:cNvSpPr/>
      </xdr:nvSpPr>
      <xdr:spPr>
        <a:xfrm>
          <a:off x="6921500" y="67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122442</xdr:rowOff>
    </xdr:from>
    <xdr:to>
      <xdr:col>41</xdr:col>
      <xdr:colOff>50800</xdr:colOff>
      <xdr:row>39</xdr:row>
      <xdr:rowOff>128843</xdr:rowOff>
    </xdr:to>
    <xdr:cxnSp macro="">
      <xdr:nvCxnSpPr>
        <xdr:cNvPr id="139" name="直線コネクタ 138"/>
        <xdr:cNvCxnSpPr/>
      </xdr:nvCxnSpPr>
      <xdr:spPr>
        <a:xfrm flipV="1">
          <a:off x="6972300" y="680899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155029</xdr:rowOff>
    </xdr:from>
    <xdr:ext cx="534377" cy="259045"/>
    <xdr:sp macro="" textlink="">
      <xdr:nvSpPr>
        <xdr:cNvPr id="144" name="n_1mainValue【道路】&#10;一人当たり延長"/>
        <xdr:cNvSpPr txBox="1"/>
      </xdr:nvSpPr>
      <xdr:spPr>
        <a:xfrm>
          <a:off x="9359411" y="68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160222</xdr:rowOff>
    </xdr:from>
    <xdr:ext cx="534377" cy="259045"/>
    <xdr:sp macro="" textlink="">
      <xdr:nvSpPr>
        <xdr:cNvPr id="145" name="n_2mainValue【道路】&#10;一人当たり延長"/>
        <xdr:cNvSpPr txBox="1"/>
      </xdr:nvSpPr>
      <xdr:spPr>
        <a:xfrm>
          <a:off x="8483111" y="68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164369</xdr:rowOff>
    </xdr:from>
    <xdr:ext cx="534377" cy="259045"/>
    <xdr:sp macro="" textlink="">
      <xdr:nvSpPr>
        <xdr:cNvPr id="146" name="n_3mainValue【道路】&#10;一人当たり延長"/>
        <xdr:cNvSpPr txBox="1"/>
      </xdr:nvSpPr>
      <xdr:spPr>
        <a:xfrm>
          <a:off x="7594111" y="68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170770</xdr:rowOff>
    </xdr:from>
    <xdr:ext cx="534377" cy="259045"/>
    <xdr:sp macro="" textlink="">
      <xdr:nvSpPr>
        <xdr:cNvPr id="147" name="n_4mainValue【道路】&#10;一人当たり延長"/>
        <xdr:cNvSpPr txBox="1"/>
      </xdr:nvSpPr>
      <xdr:spPr>
        <a:xfrm>
          <a:off x="6705111" y="68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9" name="楕円 188"/>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90"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140244</xdr:rowOff>
    </xdr:from>
    <xdr:to>
      <xdr:col>20</xdr:col>
      <xdr:colOff>38100</xdr:colOff>
      <xdr:row>61</xdr:row>
      <xdr:rowOff>70394</xdr:rowOff>
    </xdr:to>
    <xdr:sp macro="" textlink="">
      <xdr:nvSpPr>
        <xdr:cNvPr id="191" name="楕円 190"/>
        <xdr:cNvSpPr/>
      </xdr:nvSpPr>
      <xdr:spPr>
        <a:xfrm>
          <a:off x="3746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19594</xdr:rowOff>
    </xdr:from>
    <xdr:to>
      <xdr:col>24</xdr:col>
      <xdr:colOff>63500</xdr:colOff>
      <xdr:row>61</xdr:row>
      <xdr:rowOff>37556</xdr:rowOff>
    </xdr:to>
    <xdr:cxnSp macro="">
      <xdr:nvCxnSpPr>
        <xdr:cNvPr id="192" name="直線コネクタ 191"/>
        <xdr:cNvCxnSpPr/>
      </xdr:nvCxnSpPr>
      <xdr:spPr>
        <a:xfrm>
          <a:off x="3797300" y="104780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93" name="楕円 192"/>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164919</xdr:rowOff>
    </xdr:from>
    <xdr:to>
      <xdr:col>19</xdr:col>
      <xdr:colOff>177800</xdr:colOff>
      <xdr:row>61</xdr:row>
      <xdr:rowOff>19594</xdr:rowOff>
    </xdr:to>
    <xdr:cxnSp macro="">
      <xdr:nvCxnSpPr>
        <xdr:cNvPr id="194" name="直線コネクタ 193"/>
        <xdr:cNvCxnSpPr/>
      </xdr:nvCxnSpPr>
      <xdr:spPr>
        <a:xfrm>
          <a:off x="2908300" y="1045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5" name="楕円 194"/>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164919</xdr:rowOff>
    </xdr:to>
    <xdr:cxnSp macro="">
      <xdr:nvCxnSpPr>
        <xdr:cNvPr id="196" name="直線コネクタ 195"/>
        <xdr:cNvCxnSpPr/>
      </xdr:nvCxnSpPr>
      <xdr:spPr>
        <a:xfrm>
          <a:off x="2019300" y="1042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60234</xdr:rowOff>
    </xdr:from>
    <xdr:to>
      <xdr:col>6</xdr:col>
      <xdr:colOff>38100</xdr:colOff>
      <xdr:row>60</xdr:row>
      <xdr:rowOff>161834</xdr:rowOff>
    </xdr:to>
    <xdr:sp macro="" textlink="">
      <xdr:nvSpPr>
        <xdr:cNvPr id="197" name="楕円 196"/>
        <xdr:cNvSpPr/>
      </xdr:nvSpPr>
      <xdr:spPr>
        <a:xfrm>
          <a:off x="1079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111034</xdr:rowOff>
    </xdr:from>
    <xdr:to>
      <xdr:col>10</xdr:col>
      <xdr:colOff>114300</xdr:colOff>
      <xdr:row>60</xdr:row>
      <xdr:rowOff>137160</xdr:rowOff>
    </xdr:to>
    <xdr:cxnSp macro="">
      <xdr:nvCxnSpPr>
        <xdr:cNvPr id="198" name="直線コネクタ 197"/>
        <xdr:cNvCxnSpPr/>
      </xdr:nvCxnSpPr>
      <xdr:spPr>
        <a:xfrm>
          <a:off x="1130300" y="103980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61521</xdr:rowOff>
    </xdr:from>
    <xdr:ext cx="405111" cy="259045"/>
    <xdr:sp macro="" textlink="">
      <xdr:nvSpPr>
        <xdr:cNvPr id="203" name="n_1main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204" name="n_2main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5" name="n_3mainValue【橋りょう・トンネ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6911</xdr:rowOff>
    </xdr:from>
    <xdr:ext cx="405111" cy="259045"/>
    <xdr:sp macro="" textlink="">
      <xdr:nvSpPr>
        <xdr:cNvPr id="206" name="n_4mainValue【橋りょう・トンネル】&#10;有形固定資産減価償却率"/>
        <xdr:cNvSpPr txBox="1"/>
      </xdr:nvSpPr>
      <xdr:spPr>
        <a:xfrm>
          <a:off x="927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57013</xdr:rowOff>
    </xdr:from>
    <xdr:to>
      <xdr:col>55</xdr:col>
      <xdr:colOff>50800</xdr:colOff>
      <xdr:row>63</xdr:row>
      <xdr:rowOff>158613</xdr:rowOff>
    </xdr:to>
    <xdr:sp macro="" textlink="">
      <xdr:nvSpPr>
        <xdr:cNvPr id="246" name="楕円 245"/>
        <xdr:cNvSpPr/>
      </xdr:nvSpPr>
      <xdr:spPr>
        <a:xfrm>
          <a:off x="10426700" y="10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79890</xdr:rowOff>
    </xdr:from>
    <xdr:ext cx="599010" cy="259045"/>
    <xdr:sp macro="" textlink="">
      <xdr:nvSpPr>
        <xdr:cNvPr id="247" name="【橋りょう・トンネル】&#10;一人当たり有形固定資産（償却資産）額該当値テキスト"/>
        <xdr:cNvSpPr txBox="1"/>
      </xdr:nvSpPr>
      <xdr:spPr>
        <a:xfrm>
          <a:off x="10515600" y="1070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59967</xdr:rowOff>
    </xdr:from>
    <xdr:to>
      <xdr:col>50</xdr:col>
      <xdr:colOff>165100</xdr:colOff>
      <xdr:row>63</xdr:row>
      <xdr:rowOff>161567</xdr:rowOff>
    </xdr:to>
    <xdr:sp macro="" textlink="">
      <xdr:nvSpPr>
        <xdr:cNvPr id="248" name="楕円 247"/>
        <xdr:cNvSpPr/>
      </xdr:nvSpPr>
      <xdr:spPr>
        <a:xfrm>
          <a:off x="9588500" y="108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107813</xdr:rowOff>
    </xdr:from>
    <xdr:to>
      <xdr:col>55</xdr:col>
      <xdr:colOff>0</xdr:colOff>
      <xdr:row>63</xdr:row>
      <xdr:rowOff>110767</xdr:rowOff>
    </xdr:to>
    <xdr:cxnSp macro="">
      <xdr:nvCxnSpPr>
        <xdr:cNvPr id="249" name="直線コネクタ 248"/>
        <xdr:cNvCxnSpPr/>
      </xdr:nvCxnSpPr>
      <xdr:spPr>
        <a:xfrm flipV="1">
          <a:off x="9639300" y="10909163"/>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61692</xdr:rowOff>
    </xdr:from>
    <xdr:to>
      <xdr:col>46</xdr:col>
      <xdr:colOff>38100</xdr:colOff>
      <xdr:row>63</xdr:row>
      <xdr:rowOff>163292</xdr:rowOff>
    </xdr:to>
    <xdr:sp macro="" textlink="">
      <xdr:nvSpPr>
        <xdr:cNvPr id="250" name="楕円 249"/>
        <xdr:cNvSpPr/>
      </xdr:nvSpPr>
      <xdr:spPr>
        <a:xfrm>
          <a:off x="8699500" y="108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110767</xdr:rowOff>
    </xdr:from>
    <xdr:to>
      <xdr:col>50</xdr:col>
      <xdr:colOff>114300</xdr:colOff>
      <xdr:row>63</xdr:row>
      <xdr:rowOff>112492</xdr:rowOff>
    </xdr:to>
    <xdr:cxnSp macro="">
      <xdr:nvCxnSpPr>
        <xdr:cNvPr id="251" name="直線コネクタ 250"/>
        <xdr:cNvCxnSpPr/>
      </xdr:nvCxnSpPr>
      <xdr:spPr>
        <a:xfrm flipV="1">
          <a:off x="8750300" y="10912117"/>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62881</xdr:rowOff>
    </xdr:from>
    <xdr:to>
      <xdr:col>41</xdr:col>
      <xdr:colOff>101600</xdr:colOff>
      <xdr:row>63</xdr:row>
      <xdr:rowOff>164481</xdr:rowOff>
    </xdr:to>
    <xdr:sp macro="" textlink="">
      <xdr:nvSpPr>
        <xdr:cNvPr id="252" name="楕円 251"/>
        <xdr:cNvSpPr/>
      </xdr:nvSpPr>
      <xdr:spPr>
        <a:xfrm>
          <a:off x="7810500" y="108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112492</xdr:rowOff>
    </xdr:from>
    <xdr:to>
      <xdr:col>45</xdr:col>
      <xdr:colOff>177800</xdr:colOff>
      <xdr:row>63</xdr:row>
      <xdr:rowOff>113681</xdr:rowOff>
    </xdr:to>
    <xdr:cxnSp macro="">
      <xdr:nvCxnSpPr>
        <xdr:cNvPr id="253" name="直線コネクタ 252"/>
        <xdr:cNvCxnSpPr/>
      </xdr:nvCxnSpPr>
      <xdr:spPr>
        <a:xfrm flipV="1">
          <a:off x="7861300" y="1091384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64614</xdr:rowOff>
    </xdr:from>
    <xdr:to>
      <xdr:col>36</xdr:col>
      <xdr:colOff>165100</xdr:colOff>
      <xdr:row>63</xdr:row>
      <xdr:rowOff>166214</xdr:rowOff>
    </xdr:to>
    <xdr:sp macro="" textlink="">
      <xdr:nvSpPr>
        <xdr:cNvPr id="254" name="楕円 253"/>
        <xdr:cNvSpPr/>
      </xdr:nvSpPr>
      <xdr:spPr>
        <a:xfrm>
          <a:off x="6921500" y="108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113681</xdr:rowOff>
    </xdr:from>
    <xdr:to>
      <xdr:col>41</xdr:col>
      <xdr:colOff>50800</xdr:colOff>
      <xdr:row>63</xdr:row>
      <xdr:rowOff>115414</xdr:rowOff>
    </xdr:to>
    <xdr:cxnSp macro="">
      <xdr:nvCxnSpPr>
        <xdr:cNvPr id="255" name="直線コネクタ 254"/>
        <xdr:cNvCxnSpPr/>
      </xdr:nvCxnSpPr>
      <xdr:spPr>
        <a:xfrm flipV="1">
          <a:off x="6972300" y="10915031"/>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57" name="n_2aveValue【橋りょう・トンネル】&#10;一人当たり有形固定資産（償却資産）額"/>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6644</xdr:rowOff>
    </xdr:from>
    <xdr:ext cx="599010" cy="259045"/>
    <xdr:sp macro="" textlink="">
      <xdr:nvSpPr>
        <xdr:cNvPr id="260" name="n_1mainValue【橋りょう・トンネル】&#10;一人当たり有形固定資産（償却資産）額"/>
        <xdr:cNvSpPr txBox="1"/>
      </xdr:nvSpPr>
      <xdr:spPr>
        <a:xfrm>
          <a:off x="9327095" y="1063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8369</xdr:rowOff>
    </xdr:from>
    <xdr:ext cx="599010" cy="259045"/>
    <xdr:sp macro="" textlink="">
      <xdr:nvSpPr>
        <xdr:cNvPr id="261" name="n_2mainValue【橋りょう・トンネル】&#10;一人当たり有形固定資産（償却資産）額"/>
        <xdr:cNvSpPr txBox="1"/>
      </xdr:nvSpPr>
      <xdr:spPr>
        <a:xfrm>
          <a:off x="8450795" y="106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9558</xdr:rowOff>
    </xdr:from>
    <xdr:ext cx="599010" cy="259045"/>
    <xdr:sp macro="" textlink="">
      <xdr:nvSpPr>
        <xdr:cNvPr id="262" name="n_3mainValue【橋りょう・トンネル】&#10;一人当たり有形固定資産（償却資産）額"/>
        <xdr:cNvSpPr txBox="1"/>
      </xdr:nvSpPr>
      <xdr:spPr>
        <a:xfrm>
          <a:off x="7561795" y="1063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11291</xdr:rowOff>
    </xdr:from>
    <xdr:ext cx="599010" cy="259045"/>
    <xdr:sp macro="" textlink="">
      <xdr:nvSpPr>
        <xdr:cNvPr id="263" name="n_4mainValue【橋りょう・トンネル】&#10;一人当たり有形固定資産（償却資産）額"/>
        <xdr:cNvSpPr txBox="1"/>
      </xdr:nvSpPr>
      <xdr:spPr>
        <a:xfrm>
          <a:off x="6672795" y="106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305" name="楕円 304"/>
        <xdr:cNvSpPr/>
      </xdr:nvSpPr>
      <xdr:spPr>
        <a:xfrm>
          <a:off x="4584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306" name="【公営住宅】&#10;有形固定資産減価償却率該当値テキスト"/>
        <xdr:cNvSpPr txBox="1"/>
      </xdr:nvSpPr>
      <xdr:spPr>
        <a:xfrm>
          <a:off x="4673600"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307" name="楕円 306"/>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144236</xdr:rowOff>
    </xdr:to>
    <xdr:cxnSp macro="">
      <xdr:nvCxnSpPr>
        <xdr:cNvPr id="308" name="直線コネクタ 307"/>
        <xdr:cNvCxnSpPr/>
      </xdr:nvCxnSpPr>
      <xdr:spPr>
        <a:xfrm flipV="1">
          <a:off x="3797300" y="140104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57513</xdr:rowOff>
    </xdr:from>
    <xdr:to>
      <xdr:col>15</xdr:col>
      <xdr:colOff>101600</xdr:colOff>
      <xdr:row>81</xdr:row>
      <xdr:rowOff>159113</xdr:rowOff>
    </xdr:to>
    <xdr:sp macro="" textlink="">
      <xdr:nvSpPr>
        <xdr:cNvPr id="309" name="楕円 308"/>
        <xdr:cNvSpPr/>
      </xdr:nvSpPr>
      <xdr:spPr>
        <a:xfrm>
          <a:off x="2857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81</xdr:row>
      <xdr:rowOff>144236</xdr:rowOff>
    </xdr:to>
    <xdr:cxnSp macro="">
      <xdr:nvCxnSpPr>
        <xdr:cNvPr id="310" name="直線コネクタ 309"/>
        <xdr:cNvCxnSpPr/>
      </xdr:nvCxnSpPr>
      <xdr:spPr>
        <a:xfrm>
          <a:off x="2908300" y="1399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23223</xdr:rowOff>
    </xdr:from>
    <xdr:to>
      <xdr:col>10</xdr:col>
      <xdr:colOff>165100</xdr:colOff>
      <xdr:row>81</xdr:row>
      <xdr:rowOff>124823</xdr:rowOff>
    </xdr:to>
    <xdr:sp macro="" textlink="">
      <xdr:nvSpPr>
        <xdr:cNvPr id="311" name="楕円 310"/>
        <xdr:cNvSpPr/>
      </xdr:nvSpPr>
      <xdr:spPr>
        <a:xfrm>
          <a:off x="1968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74023</xdr:rowOff>
    </xdr:from>
    <xdr:to>
      <xdr:col>15</xdr:col>
      <xdr:colOff>50800</xdr:colOff>
      <xdr:row>81</xdr:row>
      <xdr:rowOff>108313</xdr:rowOff>
    </xdr:to>
    <xdr:cxnSp macro="">
      <xdr:nvCxnSpPr>
        <xdr:cNvPr id="312" name="直線コネクタ 311"/>
        <xdr:cNvCxnSpPr/>
      </xdr:nvCxnSpPr>
      <xdr:spPr>
        <a:xfrm>
          <a:off x="2019300" y="139614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23223</xdr:rowOff>
    </xdr:from>
    <xdr:to>
      <xdr:col>6</xdr:col>
      <xdr:colOff>38100</xdr:colOff>
      <xdr:row>81</xdr:row>
      <xdr:rowOff>124823</xdr:rowOff>
    </xdr:to>
    <xdr:sp macro="" textlink="">
      <xdr:nvSpPr>
        <xdr:cNvPr id="313" name="楕円 312"/>
        <xdr:cNvSpPr/>
      </xdr:nvSpPr>
      <xdr:spPr>
        <a:xfrm>
          <a:off x="1079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74023</xdr:rowOff>
    </xdr:from>
    <xdr:to>
      <xdr:col>10</xdr:col>
      <xdr:colOff>114300</xdr:colOff>
      <xdr:row>81</xdr:row>
      <xdr:rowOff>74023</xdr:rowOff>
    </xdr:to>
    <xdr:cxnSp macro="">
      <xdr:nvCxnSpPr>
        <xdr:cNvPr id="314" name="直線コネクタ 313"/>
        <xdr:cNvCxnSpPr/>
      </xdr:nvCxnSpPr>
      <xdr:spPr>
        <a:xfrm>
          <a:off x="1130300" y="13961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40113</xdr:rowOff>
    </xdr:from>
    <xdr:ext cx="405111" cy="259045"/>
    <xdr:sp macro="" textlink="">
      <xdr:nvSpPr>
        <xdr:cNvPr id="319" name="n_1mainValue【公営住宅】&#10;有形固定資産減価償却率"/>
        <xdr:cNvSpPr txBox="1"/>
      </xdr:nvSpPr>
      <xdr:spPr>
        <a:xfrm>
          <a:off x="3582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4190</xdr:rowOff>
    </xdr:from>
    <xdr:ext cx="405111" cy="259045"/>
    <xdr:sp macro="" textlink="">
      <xdr:nvSpPr>
        <xdr:cNvPr id="320" name="n_2mainValue【公営住宅】&#10;有形固定資産減価償却率"/>
        <xdr:cNvSpPr txBox="1"/>
      </xdr:nvSpPr>
      <xdr:spPr>
        <a:xfrm>
          <a:off x="2705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141350</xdr:rowOff>
    </xdr:from>
    <xdr:ext cx="405111" cy="259045"/>
    <xdr:sp macro="" textlink="">
      <xdr:nvSpPr>
        <xdr:cNvPr id="321" name="n_3mainValue【公営住宅】&#10;有形固定資産減価償却率"/>
        <xdr:cNvSpPr txBox="1"/>
      </xdr:nvSpPr>
      <xdr:spPr>
        <a:xfrm>
          <a:off x="1816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141350</xdr:rowOff>
    </xdr:from>
    <xdr:ext cx="405111" cy="259045"/>
    <xdr:sp macro="" textlink="">
      <xdr:nvSpPr>
        <xdr:cNvPr id="322" name="n_4mainValue【公営住宅】&#10;有形固定資産減価償却率"/>
        <xdr:cNvSpPr txBox="1"/>
      </xdr:nvSpPr>
      <xdr:spPr>
        <a:xfrm>
          <a:off x="927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19875</xdr:rowOff>
    </xdr:from>
    <xdr:to>
      <xdr:col>55</xdr:col>
      <xdr:colOff>50800</xdr:colOff>
      <xdr:row>83</xdr:row>
      <xdr:rowOff>121475</xdr:rowOff>
    </xdr:to>
    <xdr:sp macro="" textlink="">
      <xdr:nvSpPr>
        <xdr:cNvPr id="358" name="楕円 357"/>
        <xdr:cNvSpPr/>
      </xdr:nvSpPr>
      <xdr:spPr>
        <a:xfrm>
          <a:off x="10426700" y="14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169752</xdr:rowOff>
    </xdr:from>
    <xdr:ext cx="469744" cy="259045"/>
    <xdr:sp macro="" textlink="">
      <xdr:nvSpPr>
        <xdr:cNvPr id="359" name="【公営住宅】&#10;一人当たり面積該当値テキスト"/>
        <xdr:cNvSpPr txBox="1"/>
      </xdr:nvSpPr>
      <xdr:spPr>
        <a:xfrm>
          <a:off x="10515600" y="1422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37592</xdr:rowOff>
    </xdr:from>
    <xdr:to>
      <xdr:col>50</xdr:col>
      <xdr:colOff>165100</xdr:colOff>
      <xdr:row>83</xdr:row>
      <xdr:rowOff>139192</xdr:rowOff>
    </xdr:to>
    <xdr:sp macro="" textlink="">
      <xdr:nvSpPr>
        <xdr:cNvPr id="360" name="楕円 359"/>
        <xdr:cNvSpPr/>
      </xdr:nvSpPr>
      <xdr:spPr>
        <a:xfrm>
          <a:off x="9588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70675</xdr:rowOff>
    </xdr:from>
    <xdr:to>
      <xdr:col>55</xdr:col>
      <xdr:colOff>0</xdr:colOff>
      <xdr:row>83</xdr:row>
      <xdr:rowOff>88392</xdr:rowOff>
    </xdr:to>
    <xdr:cxnSp macro="">
      <xdr:nvCxnSpPr>
        <xdr:cNvPr id="361" name="直線コネクタ 360"/>
        <xdr:cNvCxnSpPr/>
      </xdr:nvCxnSpPr>
      <xdr:spPr>
        <a:xfrm flipV="1">
          <a:off x="9639300" y="14301025"/>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62" name="楕円 361"/>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88392</xdr:rowOff>
    </xdr:to>
    <xdr:cxnSp macro="">
      <xdr:nvCxnSpPr>
        <xdr:cNvPr id="363" name="直線コネクタ 362"/>
        <xdr:cNvCxnSpPr/>
      </xdr:nvCxnSpPr>
      <xdr:spPr>
        <a:xfrm>
          <a:off x="8750300" y="143141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35877</xdr:rowOff>
    </xdr:from>
    <xdr:to>
      <xdr:col>41</xdr:col>
      <xdr:colOff>101600</xdr:colOff>
      <xdr:row>83</xdr:row>
      <xdr:rowOff>137477</xdr:rowOff>
    </xdr:to>
    <xdr:sp macro="" textlink="">
      <xdr:nvSpPr>
        <xdr:cNvPr id="364" name="楕円 363"/>
        <xdr:cNvSpPr/>
      </xdr:nvSpPr>
      <xdr:spPr>
        <a:xfrm>
          <a:off x="7810500" y="14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86677</xdr:rowOff>
    </xdr:to>
    <xdr:cxnSp macro="">
      <xdr:nvCxnSpPr>
        <xdr:cNvPr id="365" name="直線コネクタ 364"/>
        <xdr:cNvCxnSpPr/>
      </xdr:nvCxnSpPr>
      <xdr:spPr>
        <a:xfrm flipV="1">
          <a:off x="7861300" y="143141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94171</xdr:rowOff>
    </xdr:from>
    <xdr:to>
      <xdr:col>36</xdr:col>
      <xdr:colOff>165100</xdr:colOff>
      <xdr:row>84</xdr:row>
      <xdr:rowOff>24321</xdr:rowOff>
    </xdr:to>
    <xdr:sp macro="" textlink="">
      <xdr:nvSpPr>
        <xdr:cNvPr id="366" name="楕円 365"/>
        <xdr:cNvSpPr/>
      </xdr:nvSpPr>
      <xdr:spPr>
        <a:xfrm>
          <a:off x="6921500" y="143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86677</xdr:rowOff>
    </xdr:from>
    <xdr:to>
      <xdr:col>41</xdr:col>
      <xdr:colOff>50800</xdr:colOff>
      <xdr:row>83</xdr:row>
      <xdr:rowOff>144971</xdr:rowOff>
    </xdr:to>
    <xdr:cxnSp macro="">
      <xdr:nvCxnSpPr>
        <xdr:cNvPr id="367" name="直線コネクタ 366"/>
        <xdr:cNvCxnSpPr/>
      </xdr:nvCxnSpPr>
      <xdr:spPr>
        <a:xfrm flipV="1">
          <a:off x="6972300" y="14317027"/>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130319</xdr:rowOff>
    </xdr:from>
    <xdr:ext cx="469744" cy="259045"/>
    <xdr:sp macro="" textlink="">
      <xdr:nvSpPr>
        <xdr:cNvPr id="372" name="n_1mainValue【公営住宅】&#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373" name="n_2mainValue【公営住宅】&#10;一人当たり面積"/>
        <xdr:cNvSpPr txBox="1"/>
      </xdr:nvSpPr>
      <xdr:spPr>
        <a:xfrm>
          <a:off x="8515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128604</xdr:rowOff>
    </xdr:from>
    <xdr:ext cx="469744" cy="259045"/>
    <xdr:sp macro="" textlink="">
      <xdr:nvSpPr>
        <xdr:cNvPr id="374" name="n_3mainValue【公営住宅】&#10;一人当たり面積"/>
        <xdr:cNvSpPr txBox="1"/>
      </xdr:nvSpPr>
      <xdr:spPr>
        <a:xfrm>
          <a:off x="7626427" y="14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15448</xdr:rowOff>
    </xdr:from>
    <xdr:ext cx="469744" cy="259045"/>
    <xdr:sp macro="" textlink="">
      <xdr:nvSpPr>
        <xdr:cNvPr id="375" name="n_4mainValue【公営住宅】&#10;一人当たり面積"/>
        <xdr:cNvSpPr txBox="1"/>
      </xdr:nvSpPr>
      <xdr:spPr>
        <a:xfrm>
          <a:off x="6737427" y="1441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16" name="楕円 415"/>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134002</xdr:rowOff>
    </xdr:from>
    <xdr:ext cx="405111" cy="259045"/>
    <xdr:sp macro="" textlink="">
      <xdr:nvSpPr>
        <xdr:cNvPr id="417" name="【港湾・漁港】&#10;有形固定資産減価償却率該当値テキスト"/>
        <xdr:cNvSpPr txBox="1"/>
      </xdr:nvSpPr>
      <xdr:spPr>
        <a:xfrm>
          <a:off x="46736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418" name="楕円 417"/>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161925</xdr:rowOff>
    </xdr:to>
    <xdr:cxnSp macro="">
      <xdr:nvCxnSpPr>
        <xdr:cNvPr id="419" name="直線コネクタ 418"/>
        <xdr:cNvCxnSpPr/>
      </xdr:nvCxnSpPr>
      <xdr:spPr>
        <a:xfrm>
          <a:off x="3797300" y="17781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420" name="楕円 419"/>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121920</xdr:rowOff>
    </xdr:to>
    <xdr:cxnSp macro="">
      <xdr:nvCxnSpPr>
        <xdr:cNvPr id="421" name="直線コネクタ 420"/>
        <xdr:cNvCxnSpPr/>
      </xdr:nvCxnSpPr>
      <xdr:spPr>
        <a:xfrm>
          <a:off x="2908300" y="17735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422" name="楕円 421"/>
        <xdr:cNvSpPr/>
      </xdr:nvSpPr>
      <xdr:spPr>
        <a:xfrm>
          <a:off x="1968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40005</xdr:rowOff>
    </xdr:from>
    <xdr:to>
      <xdr:col>15</xdr:col>
      <xdr:colOff>50800</xdr:colOff>
      <xdr:row>103</xdr:row>
      <xdr:rowOff>76200</xdr:rowOff>
    </xdr:to>
    <xdr:cxnSp macro="">
      <xdr:nvCxnSpPr>
        <xdr:cNvPr id="423" name="直線コネクタ 422"/>
        <xdr:cNvCxnSpPr/>
      </xdr:nvCxnSpPr>
      <xdr:spPr>
        <a:xfrm>
          <a:off x="2019300" y="17699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4" name="楕円 423"/>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40005</xdr:rowOff>
    </xdr:to>
    <xdr:cxnSp macro="">
      <xdr:nvCxnSpPr>
        <xdr:cNvPr id="425" name="直線コネクタ 424"/>
        <xdr:cNvCxnSpPr/>
      </xdr:nvCxnSpPr>
      <xdr:spPr>
        <a:xfrm>
          <a:off x="1130300" y="176784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26" name="n_1aveValue【港湾・漁港】&#10;有形固定資産減価償却率"/>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7" name="n_2aveValue【港湾・漁港】&#10;有形固定資産減価償却率"/>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8" name="n_3aveValue【港湾・漁港】&#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9" name="n_4aveValue【港湾・漁港】&#10;有形固定資産減価償却率"/>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430" name="n_1mainValue【港湾・漁港】&#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431" name="n_2mainValue【港湾・漁港】&#10;有形固定資産減価償却率"/>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432" name="n_3mainValue【港湾・漁港】&#10;有形固定資産減価償却率"/>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33" name="n_4mainValue【港湾・漁港】&#10;有形固定資産減価償却率"/>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8"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16934</xdr:rowOff>
    </xdr:from>
    <xdr:to>
      <xdr:col>55</xdr:col>
      <xdr:colOff>50800</xdr:colOff>
      <xdr:row>107</xdr:row>
      <xdr:rowOff>118534</xdr:rowOff>
    </xdr:to>
    <xdr:sp macro="" textlink="">
      <xdr:nvSpPr>
        <xdr:cNvPr id="469" name="楕円 468"/>
        <xdr:cNvSpPr/>
      </xdr:nvSpPr>
      <xdr:spPr>
        <a:xfrm>
          <a:off x="10426700" y="18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103311</xdr:rowOff>
    </xdr:from>
    <xdr:ext cx="599010" cy="259045"/>
    <xdr:sp macro="" textlink="">
      <xdr:nvSpPr>
        <xdr:cNvPr id="470" name="【港湾・漁港】&#10;一人当たり有形固定資産（償却資産）額該当値テキスト"/>
        <xdr:cNvSpPr txBox="1"/>
      </xdr:nvSpPr>
      <xdr:spPr>
        <a:xfrm>
          <a:off x="10515600" y="1827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17751</xdr:rowOff>
    </xdr:from>
    <xdr:to>
      <xdr:col>50</xdr:col>
      <xdr:colOff>165100</xdr:colOff>
      <xdr:row>107</xdr:row>
      <xdr:rowOff>119351</xdr:rowOff>
    </xdr:to>
    <xdr:sp macro="" textlink="">
      <xdr:nvSpPr>
        <xdr:cNvPr id="471" name="楕円 470"/>
        <xdr:cNvSpPr/>
      </xdr:nvSpPr>
      <xdr:spPr>
        <a:xfrm>
          <a:off x="9588500" y="18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67734</xdr:rowOff>
    </xdr:from>
    <xdr:to>
      <xdr:col>55</xdr:col>
      <xdr:colOff>0</xdr:colOff>
      <xdr:row>107</xdr:row>
      <xdr:rowOff>68551</xdr:rowOff>
    </xdr:to>
    <xdr:cxnSp macro="">
      <xdr:nvCxnSpPr>
        <xdr:cNvPr id="472" name="直線コネクタ 471"/>
        <xdr:cNvCxnSpPr/>
      </xdr:nvCxnSpPr>
      <xdr:spPr>
        <a:xfrm flipV="1">
          <a:off x="9639300" y="18412884"/>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18569</xdr:rowOff>
    </xdr:from>
    <xdr:to>
      <xdr:col>46</xdr:col>
      <xdr:colOff>38100</xdr:colOff>
      <xdr:row>107</xdr:row>
      <xdr:rowOff>120169</xdr:rowOff>
    </xdr:to>
    <xdr:sp macro="" textlink="">
      <xdr:nvSpPr>
        <xdr:cNvPr id="473" name="楕円 472"/>
        <xdr:cNvSpPr/>
      </xdr:nvSpPr>
      <xdr:spPr>
        <a:xfrm>
          <a:off x="8699500" y="183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68551</xdr:rowOff>
    </xdr:from>
    <xdr:to>
      <xdr:col>50</xdr:col>
      <xdr:colOff>114300</xdr:colOff>
      <xdr:row>107</xdr:row>
      <xdr:rowOff>69369</xdr:rowOff>
    </xdr:to>
    <xdr:cxnSp macro="">
      <xdr:nvCxnSpPr>
        <xdr:cNvPr id="474" name="直線コネクタ 473"/>
        <xdr:cNvCxnSpPr/>
      </xdr:nvCxnSpPr>
      <xdr:spPr>
        <a:xfrm flipV="1">
          <a:off x="8750300" y="18413701"/>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19760</xdr:rowOff>
    </xdr:from>
    <xdr:to>
      <xdr:col>41</xdr:col>
      <xdr:colOff>101600</xdr:colOff>
      <xdr:row>107</xdr:row>
      <xdr:rowOff>121360</xdr:rowOff>
    </xdr:to>
    <xdr:sp macro="" textlink="">
      <xdr:nvSpPr>
        <xdr:cNvPr id="475" name="楕円 474"/>
        <xdr:cNvSpPr/>
      </xdr:nvSpPr>
      <xdr:spPr>
        <a:xfrm>
          <a:off x="7810500" y="18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69369</xdr:rowOff>
    </xdr:from>
    <xdr:to>
      <xdr:col>45</xdr:col>
      <xdr:colOff>177800</xdr:colOff>
      <xdr:row>107</xdr:row>
      <xdr:rowOff>70560</xdr:rowOff>
    </xdr:to>
    <xdr:cxnSp macro="">
      <xdr:nvCxnSpPr>
        <xdr:cNvPr id="476" name="直線コネクタ 475"/>
        <xdr:cNvCxnSpPr/>
      </xdr:nvCxnSpPr>
      <xdr:spPr>
        <a:xfrm flipV="1">
          <a:off x="7861300" y="18414519"/>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22231</xdr:rowOff>
    </xdr:from>
    <xdr:to>
      <xdr:col>36</xdr:col>
      <xdr:colOff>165100</xdr:colOff>
      <xdr:row>107</xdr:row>
      <xdr:rowOff>123831</xdr:rowOff>
    </xdr:to>
    <xdr:sp macro="" textlink="">
      <xdr:nvSpPr>
        <xdr:cNvPr id="477" name="楕円 476"/>
        <xdr:cNvSpPr/>
      </xdr:nvSpPr>
      <xdr:spPr>
        <a:xfrm>
          <a:off x="6921500" y="183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70560</xdr:rowOff>
    </xdr:from>
    <xdr:to>
      <xdr:col>41</xdr:col>
      <xdr:colOff>50800</xdr:colOff>
      <xdr:row>107</xdr:row>
      <xdr:rowOff>73031</xdr:rowOff>
    </xdr:to>
    <xdr:cxnSp macro="">
      <xdr:nvCxnSpPr>
        <xdr:cNvPr id="478" name="直線コネクタ 477"/>
        <xdr:cNvCxnSpPr/>
      </xdr:nvCxnSpPr>
      <xdr:spPr>
        <a:xfrm flipV="1">
          <a:off x="6972300" y="18415710"/>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79"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0"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82"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110478</xdr:rowOff>
    </xdr:from>
    <xdr:ext cx="599010" cy="259045"/>
    <xdr:sp macro="" textlink="">
      <xdr:nvSpPr>
        <xdr:cNvPr id="483" name="n_1mainValue【港湾・漁港】&#10;一人当たり有形固定資産（償却資産）額"/>
        <xdr:cNvSpPr txBox="1"/>
      </xdr:nvSpPr>
      <xdr:spPr>
        <a:xfrm>
          <a:off x="9327095" y="1845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111296</xdr:rowOff>
    </xdr:from>
    <xdr:ext cx="599010" cy="259045"/>
    <xdr:sp macro="" textlink="">
      <xdr:nvSpPr>
        <xdr:cNvPr id="484" name="n_2mainValue【港湾・漁港】&#10;一人当たり有形固定資産（償却資産）額"/>
        <xdr:cNvSpPr txBox="1"/>
      </xdr:nvSpPr>
      <xdr:spPr>
        <a:xfrm>
          <a:off x="8450795" y="1845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112487</xdr:rowOff>
    </xdr:from>
    <xdr:ext cx="599010" cy="259045"/>
    <xdr:sp macro="" textlink="">
      <xdr:nvSpPr>
        <xdr:cNvPr id="485" name="n_3mainValue【港湾・漁港】&#10;一人当たり有形固定資産（償却資産）額"/>
        <xdr:cNvSpPr txBox="1"/>
      </xdr:nvSpPr>
      <xdr:spPr>
        <a:xfrm>
          <a:off x="7561795" y="1845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114958</xdr:rowOff>
    </xdr:from>
    <xdr:ext cx="599010" cy="259045"/>
    <xdr:sp macro="" textlink="">
      <xdr:nvSpPr>
        <xdr:cNvPr id="486" name="n_4mainValue【港湾・漁港】&#10;一人当たり有形固定資産（償却資産）額"/>
        <xdr:cNvSpPr txBox="1"/>
      </xdr:nvSpPr>
      <xdr:spPr>
        <a:xfrm>
          <a:off x="6672795" y="1846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16"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527" name="楕円 526"/>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528"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29" name="楕円 528"/>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85725</xdr:rowOff>
    </xdr:to>
    <xdr:cxnSp macro="">
      <xdr:nvCxnSpPr>
        <xdr:cNvPr id="530" name="直線コネクタ 529"/>
        <xdr:cNvCxnSpPr/>
      </xdr:nvCxnSpPr>
      <xdr:spPr>
        <a:xfrm>
          <a:off x="15481300" y="61912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531" name="楕円 530"/>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19050</xdr:rowOff>
    </xdr:to>
    <xdr:cxnSp macro="">
      <xdr:nvCxnSpPr>
        <xdr:cNvPr id="532" name="直線コネクタ 531"/>
        <xdr:cNvCxnSpPr/>
      </xdr:nvCxnSpPr>
      <xdr:spPr>
        <a:xfrm>
          <a:off x="14592300" y="6143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533" name="楕円 532"/>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37</xdr:row>
      <xdr:rowOff>30480</xdr:rowOff>
    </xdr:to>
    <xdr:cxnSp macro="">
      <xdr:nvCxnSpPr>
        <xdr:cNvPr id="534" name="直線コネクタ 533"/>
        <xdr:cNvCxnSpPr/>
      </xdr:nvCxnSpPr>
      <xdr:spPr>
        <a:xfrm flipV="1">
          <a:off x="13703300" y="614362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5"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6"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7"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38"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539"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540" name="n_2mainValue【認定こども園・幼稚園・保育所】&#10;有形固定資産減価償却率"/>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72407</xdr:rowOff>
    </xdr:from>
    <xdr:ext cx="405111" cy="259045"/>
    <xdr:sp macro="" textlink="">
      <xdr:nvSpPr>
        <xdr:cNvPr id="541" name="n_3mainValue【認定こども園・幼稚園・保育所】&#10;有形固定資産減価償却率"/>
        <xdr:cNvSpPr txBox="1"/>
      </xdr:nvSpPr>
      <xdr:spPr>
        <a:xfrm>
          <a:off x="13500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3" name="直線コネクタ 562"/>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4"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5" name="直線コネクタ 564"/>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6"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67" name="直線コネクタ 566"/>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68"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69" name="フローチャート: 判断 568"/>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0" name="フローチャート: 判断 569"/>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1" name="フローチャート: 判断 570"/>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2" name="フローチャート: 判断 571"/>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3" name="フローチャート: 判断 572"/>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579" name="楕円 578"/>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580"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581" name="楕円 580"/>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96774</xdr:rowOff>
    </xdr:to>
    <xdr:cxnSp macro="">
      <xdr:nvCxnSpPr>
        <xdr:cNvPr id="582" name="直線コネクタ 581"/>
        <xdr:cNvCxnSpPr/>
      </xdr:nvCxnSpPr>
      <xdr:spPr>
        <a:xfrm>
          <a:off x="21323300" y="71239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41402</xdr:rowOff>
    </xdr:from>
    <xdr:to>
      <xdr:col>107</xdr:col>
      <xdr:colOff>101600</xdr:colOff>
      <xdr:row>41</xdr:row>
      <xdr:rowOff>143002</xdr:rowOff>
    </xdr:to>
    <xdr:sp macro="" textlink="">
      <xdr:nvSpPr>
        <xdr:cNvPr id="583" name="楕円 582"/>
        <xdr:cNvSpPr/>
      </xdr:nvSpPr>
      <xdr:spPr>
        <a:xfrm>
          <a:off x="20383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92202</xdr:rowOff>
    </xdr:from>
    <xdr:to>
      <xdr:col>111</xdr:col>
      <xdr:colOff>177800</xdr:colOff>
      <xdr:row>41</xdr:row>
      <xdr:rowOff>94488</xdr:rowOff>
    </xdr:to>
    <xdr:cxnSp macro="">
      <xdr:nvCxnSpPr>
        <xdr:cNvPr id="584" name="直線コネクタ 583"/>
        <xdr:cNvCxnSpPr/>
      </xdr:nvCxnSpPr>
      <xdr:spPr>
        <a:xfrm>
          <a:off x="20434300" y="7121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43688</xdr:rowOff>
    </xdr:from>
    <xdr:to>
      <xdr:col>102</xdr:col>
      <xdr:colOff>165100</xdr:colOff>
      <xdr:row>41</xdr:row>
      <xdr:rowOff>145288</xdr:rowOff>
    </xdr:to>
    <xdr:sp macro="" textlink="">
      <xdr:nvSpPr>
        <xdr:cNvPr id="585" name="楕円 584"/>
        <xdr:cNvSpPr/>
      </xdr:nvSpPr>
      <xdr:spPr>
        <a:xfrm>
          <a:off x="19494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92202</xdr:rowOff>
    </xdr:from>
    <xdr:to>
      <xdr:col>107</xdr:col>
      <xdr:colOff>50800</xdr:colOff>
      <xdr:row>41</xdr:row>
      <xdr:rowOff>94488</xdr:rowOff>
    </xdr:to>
    <xdr:cxnSp macro="">
      <xdr:nvCxnSpPr>
        <xdr:cNvPr id="586" name="直線コネクタ 585"/>
        <xdr:cNvCxnSpPr/>
      </xdr:nvCxnSpPr>
      <xdr:spPr>
        <a:xfrm flipV="1">
          <a:off x="19545300" y="7121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8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8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8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9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91" name="n_1mainValue【認定こども園・幼稚園・保育所】&#10;一人当たり面積"/>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134129</xdr:rowOff>
    </xdr:from>
    <xdr:ext cx="469744" cy="259045"/>
    <xdr:sp macro="" textlink="">
      <xdr:nvSpPr>
        <xdr:cNvPr id="592" name="n_2mainValue【認定こども園・幼稚園・保育所】&#10;一人当たり面積"/>
        <xdr:cNvSpPr txBox="1"/>
      </xdr:nvSpPr>
      <xdr:spPr>
        <a:xfrm>
          <a:off x="20199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136415</xdr:rowOff>
    </xdr:from>
    <xdr:ext cx="469744" cy="259045"/>
    <xdr:sp macro="" textlink="">
      <xdr:nvSpPr>
        <xdr:cNvPr id="593" name="n_3mainValue【認定こども園・幼稚園・保育所】&#10;一人当たり面積"/>
        <xdr:cNvSpPr txBox="1"/>
      </xdr:nvSpPr>
      <xdr:spPr>
        <a:xfrm>
          <a:off x="19310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6" name="テキスト ボックス 6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4" name="テキスト ボックス 61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17" name="直線コネクタ 616"/>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18"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19" name="直線コネクタ 618"/>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0"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1" name="直線コネクタ 620"/>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622"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3" name="フローチャート: 判断 622"/>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24" name="フローチャート: 判断 623"/>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25" name="フローチャート: 判断 624"/>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26" name="フローチャート: 判断 625"/>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27" name="フローチャート: 判断 626"/>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633" name="楕円 632"/>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40022</xdr:rowOff>
    </xdr:from>
    <xdr:ext cx="405111" cy="259045"/>
    <xdr:sp macro="" textlink="">
      <xdr:nvSpPr>
        <xdr:cNvPr id="634" name="【学校施設】&#10;有形固定資産減価償却率該当値テキスト"/>
        <xdr:cNvSpPr txBox="1"/>
      </xdr:nvSpPr>
      <xdr:spPr>
        <a:xfrm>
          <a:off x="16357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38735</xdr:rowOff>
    </xdr:from>
    <xdr:to>
      <xdr:col>81</xdr:col>
      <xdr:colOff>101600</xdr:colOff>
      <xdr:row>62</xdr:row>
      <xdr:rowOff>140335</xdr:rowOff>
    </xdr:to>
    <xdr:sp macro="" textlink="">
      <xdr:nvSpPr>
        <xdr:cNvPr id="635" name="楕円 634"/>
        <xdr:cNvSpPr/>
      </xdr:nvSpPr>
      <xdr:spPr>
        <a:xfrm>
          <a:off x="15430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89535</xdr:rowOff>
    </xdr:from>
    <xdr:to>
      <xdr:col>85</xdr:col>
      <xdr:colOff>127000</xdr:colOff>
      <xdr:row>62</xdr:row>
      <xdr:rowOff>112395</xdr:rowOff>
    </xdr:to>
    <xdr:cxnSp macro="">
      <xdr:nvCxnSpPr>
        <xdr:cNvPr id="636" name="直線コネクタ 635"/>
        <xdr:cNvCxnSpPr/>
      </xdr:nvCxnSpPr>
      <xdr:spPr>
        <a:xfrm>
          <a:off x="15481300" y="10719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170180</xdr:rowOff>
    </xdr:from>
    <xdr:to>
      <xdr:col>76</xdr:col>
      <xdr:colOff>165100</xdr:colOff>
      <xdr:row>62</xdr:row>
      <xdr:rowOff>100330</xdr:rowOff>
    </xdr:to>
    <xdr:sp macro="" textlink="">
      <xdr:nvSpPr>
        <xdr:cNvPr id="637" name="楕円 636"/>
        <xdr:cNvSpPr/>
      </xdr:nvSpPr>
      <xdr:spPr>
        <a:xfrm>
          <a:off x="1454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89535</xdr:rowOff>
    </xdr:to>
    <xdr:cxnSp macro="">
      <xdr:nvCxnSpPr>
        <xdr:cNvPr id="638" name="直線コネクタ 637"/>
        <xdr:cNvCxnSpPr/>
      </xdr:nvCxnSpPr>
      <xdr:spPr>
        <a:xfrm>
          <a:off x="14592300" y="10679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39" name="楕円 638"/>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49530</xdr:rowOff>
    </xdr:to>
    <xdr:cxnSp macro="">
      <xdr:nvCxnSpPr>
        <xdr:cNvPr id="640" name="直線コネクタ 639"/>
        <xdr:cNvCxnSpPr/>
      </xdr:nvCxnSpPr>
      <xdr:spPr>
        <a:xfrm>
          <a:off x="13703300" y="1064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641" name="楕円 640"/>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140970</xdr:rowOff>
    </xdr:from>
    <xdr:to>
      <xdr:col>71</xdr:col>
      <xdr:colOff>177800</xdr:colOff>
      <xdr:row>62</xdr:row>
      <xdr:rowOff>11430</xdr:rowOff>
    </xdr:to>
    <xdr:cxnSp macro="">
      <xdr:nvCxnSpPr>
        <xdr:cNvPr id="642" name="直線コネクタ 641"/>
        <xdr:cNvCxnSpPr/>
      </xdr:nvCxnSpPr>
      <xdr:spPr>
        <a:xfrm>
          <a:off x="12814300" y="1059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643"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44"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45"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46"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131462</xdr:rowOff>
    </xdr:from>
    <xdr:ext cx="405111" cy="259045"/>
    <xdr:sp macro="" textlink="">
      <xdr:nvSpPr>
        <xdr:cNvPr id="647" name="n_1mainValue【学校施設】&#10;有形固定資産減価償却率"/>
        <xdr:cNvSpPr txBox="1"/>
      </xdr:nvSpPr>
      <xdr:spPr>
        <a:xfrm>
          <a:off x="15266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91457</xdr:rowOff>
    </xdr:from>
    <xdr:ext cx="405111" cy="259045"/>
    <xdr:sp macro="" textlink="">
      <xdr:nvSpPr>
        <xdr:cNvPr id="648" name="n_2mainValue【学校施設】&#10;有形固定資産減価償却率"/>
        <xdr:cNvSpPr txBox="1"/>
      </xdr:nvSpPr>
      <xdr:spPr>
        <a:xfrm>
          <a:off x="14389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49" name="n_3mainValue【学校施設】&#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36847</xdr:rowOff>
    </xdr:from>
    <xdr:ext cx="405111" cy="259045"/>
    <xdr:sp macro="" textlink="">
      <xdr:nvSpPr>
        <xdr:cNvPr id="650" name="n_4mainValue【学校施設】&#10;有形固定資産減価償却率"/>
        <xdr:cNvSpPr txBox="1"/>
      </xdr:nvSpPr>
      <xdr:spPr>
        <a:xfrm>
          <a:off x="12611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1" name="直線コネクタ 6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2" name="テキスト ボックス 6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3" name="直線コネクタ 6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4" name="テキスト ボックス 6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5" name="直線コネクタ 6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6" name="テキスト ボックス 6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7" name="直線コネクタ 6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8" name="テキスト ボックス 6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9" name="直線コネクタ 6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0" name="テキスト ボックス 6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1" name="直線コネクタ 6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2" name="テキスト ボックス 6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4" name="テキスト ボックス 6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76" name="直線コネクタ 675"/>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77"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78" name="直線コネクタ 677"/>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79"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0" name="直線コネクタ 679"/>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81" name="【学校施設】&#10;一人当たり面積平均値テキスト"/>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2" name="フローチャート: 判断 681"/>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3" name="フローチャート: 判断 682"/>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84" name="フローチャート: 判断 683"/>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85" name="フローチャート: 判断 684"/>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86" name="フローチャート: 判断 685"/>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28339</xdr:rowOff>
    </xdr:from>
    <xdr:to>
      <xdr:col>116</xdr:col>
      <xdr:colOff>114300</xdr:colOff>
      <xdr:row>63</xdr:row>
      <xdr:rowOff>129939</xdr:rowOff>
    </xdr:to>
    <xdr:sp macro="" textlink="">
      <xdr:nvSpPr>
        <xdr:cNvPr id="692" name="楕円 691"/>
        <xdr:cNvSpPr/>
      </xdr:nvSpPr>
      <xdr:spPr>
        <a:xfrm>
          <a:off x="22110700" y="108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51216</xdr:rowOff>
    </xdr:from>
    <xdr:ext cx="469744" cy="259045"/>
    <xdr:sp macro="" textlink="">
      <xdr:nvSpPr>
        <xdr:cNvPr id="693" name="【学校施設】&#10;一人当たり面積該当値テキスト"/>
        <xdr:cNvSpPr txBox="1"/>
      </xdr:nvSpPr>
      <xdr:spPr>
        <a:xfrm>
          <a:off x="22199600" y="1068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31061</xdr:rowOff>
    </xdr:from>
    <xdr:to>
      <xdr:col>112</xdr:col>
      <xdr:colOff>38100</xdr:colOff>
      <xdr:row>63</xdr:row>
      <xdr:rowOff>132661</xdr:rowOff>
    </xdr:to>
    <xdr:sp macro="" textlink="">
      <xdr:nvSpPr>
        <xdr:cNvPr id="694" name="楕円 693"/>
        <xdr:cNvSpPr/>
      </xdr:nvSpPr>
      <xdr:spPr>
        <a:xfrm>
          <a:off x="21272500" y="108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79139</xdr:rowOff>
    </xdr:from>
    <xdr:to>
      <xdr:col>116</xdr:col>
      <xdr:colOff>63500</xdr:colOff>
      <xdr:row>63</xdr:row>
      <xdr:rowOff>81861</xdr:rowOff>
    </xdr:to>
    <xdr:cxnSp macro="">
      <xdr:nvCxnSpPr>
        <xdr:cNvPr id="695" name="直線コネクタ 694"/>
        <xdr:cNvCxnSpPr/>
      </xdr:nvCxnSpPr>
      <xdr:spPr>
        <a:xfrm flipV="1">
          <a:off x="21323300" y="10880489"/>
          <a:ext cx="8382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31169</xdr:rowOff>
    </xdr:from>
    <xdr:to>
      <xdr:col>107</xdr:col>
      <xdr:colOff>101600</xdr:colOff>
      <xdr:row>63</xdr:row>
      <xdr:rowOff>132769</xdr:rowOff>
    </xdr:to>
    <xdr:sp macro="" textlink="">
      <xdr:nvSpPr>
        <xdr:cNvPr id="696" name="楕円 695"/>
        <xdr:cNvSpPr/>
      </xdr:nvSpPr>
      <xdr:spPr>
        <a:xfrm>
          <a:off x="20383500" y="108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81861</xdr:rowOff>
    </xdr:from>
    <xdr:to>
      <xdr:col>111</xdr:col>
      <xdr:colOff>177800</xdr:colOff>
      <xdr:row>63</xdr:row>
      <xdr:rowOff>81969</xdr:rowOff>
    </xdr:to>
    <xdr:cxnSp macro="">
      <xdr:nvCxnSpPr>
        <xdr:cNvPr id="697" name="直線コネクタ 696"/>
        <xdr:cNvCxnSpPr/>
      </xdr:nvCxnSpPr>
      <xdr:spPr>
        <a:xfrm flipV="1">
          <a:off x="20434300" y="1088321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33129</xdr:rowOff>
    </xdr:from>
    <xdr:to>
      <xdr:col>102</xdr:col>
      <xdr:colOff>165100</xdr:colOff>
      <xdr:row>63</xdr:row>
      <xdr:rowOff>134729</xdr:rowOff>
    </xdr:to>
    <xdr:sp macro="" textlink="">
      <xdr:nvSpPr>
        <xdr:cNvPr id="698" name="楕円 697"/>
        <xdr:cNvSpPr/>
      </xdr:nvSpPr>
      <xdr:spPr>
        <a:xfrm>
          <a:off x="19494500" y="108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81969</xdr:rowOff>
    </xdr:from>
    <xdr:to>
      <xdr:col>107</xdr:col>
      <xdr:colOff>50800</xdr:colOff>
      <xdr:row>63</xdr:row>
      <xdr:rowOff>83929</xdr:rowOff>
    </xdr:to>
    <xdr:cxnSp macro="">
      <xdr:nvCxnSpPr>
        <xdr:cNvPr id="699" name="直線コネクタ 698"/>
        <xdr:cNvCxnSpPr/>
      </xdr:nvCxnSpPr>
      <xdr:spPr>
        <a:xfrm flipV="1">
          <a:off x="19545300" y="1088331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46736</xdr:rowOff>
    </xdr:from>
    <xdr:to>
      <xdr:col>98</xdr:col>
      <xdr:colOff>38100</xdr:colOff>
      <xdr:row>63</xdr:row>
      <xdr:rowOff>148336</xdr:rowOff>
    </xdr:to>
    <xdr:sp macro="" textlink="">
      <xdr:nvSpPr>
        <xdr:cNvPr id="700" name="楕円 699"/>
        <xdr:cNvSpPr/>
      </xdr:nvSpPr>
      <xdr:spPr>
        <a:xfrm>
          <a:off x="18605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83929</xdr:rowOff>
    </xdr:from>
    <xdr:to>
      <xdr:col>102</xdr:col>
      <xdr:colOff>114300</xdr:colOff>
      <xdr:row>63</xdr:row>
      <xdr:rowOff>97536</xdr:rowOff>
    </xdr:to>
    <xdr:cxnSp macro="">
      <xdr:nvCxnSpPr>
        <xdr:cNvPr id="701" name="直線コネクタ 700"/>
        <xdr:cNvCxnSpPr/>
      </xdr:nvCxnSpPr>
      <xdr:spPr>
        <a:xfrm flipV="1">
          <a:off x="18656300" y="10885279"/>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702"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703"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704"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705" name="n_4aveValue【学校施設】&#10;一人当たり面積"/>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149188</xdr:rowOff>
    </xdr:from>
    <xdr:ext cx="469744" cy="259045"/>
    <xdr:sp macro="" textlink="">
      <xdr:nvSpPr>
        <xdr:cNvPr id="706" name="n_1mainValue【学校施設】&#10;一人当たり面積"/>
        <xdr:cNvSpPr txBox="1"/>
      </xdr:nvSpPr>
      <xdr:spPr>
        <a:xfrm>
          <a:off x="21075727" y="1060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149296</xdr:rowOff>
    </xdr:from>
    <xdr:ext cx="469744" cy="259045"/>
    <xdr:sp macro="" textlink="">
      <xdr:nvSpPr>
        <xdr:cNvPr id="707" name="n_2mainValue【学校施設】&#10;一人当たり面積"/>
        <xdr:cNvSpPr txBox="1"/>
      </xdr:nvSpPr>
      <xdr:spPr>
        <a:xfrm>
          <a:off x="20199427" y="10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151256</xdr:rowOff>
    </xdr:from>
    <xdr:ext cx="469744" cy="259045"/>
    <xdr:sp macro="" textlink="">
      <xdr:nvSpPr>
        <xdr:cNvPr id="708" name="n_3mainValue【学校施設】&#10;一人当たり面積"/>
        <xdr:cNvSpPr txBox="1"/>
      </xdr:nvSpPr>
      <xdr:spPr>
        <a:xfrm>
          <a:off x="19310427" y="106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164863</xdr:rowOff>
    </xdr:from>
    <xdr:ext cx="469744" cy="259045"/>
    <xdr:sp macro="" textlink="">
      <xdr:nvSpPr>
        <xdr:cNvPr id="709" name="n_4mainValue【学校施設】&#10;一人当たり面積"/>
        <xdr:cNvSpPr txBox="1"/>
      </xdr:nvSpPr>
      <xdr:spPr>
        <a:xfrm>
          <a:off x="18421427" y="106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35" name="直線コネクタ 734"/>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7" name="直線コネクタ 73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38"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39" name="直線コネクタ 73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40"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1" name="フローチャート: 判断 740"/>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2" name="フローチャート: 判断 74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3" name="フローチャート: 判断 74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44" name="フローチャート: 判断 743"/>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45" name="フローチャート: 判断 744"/>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751" name="楕円 750"/>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752" name="【児童館】&#10;有形固定資産減価償却率該当値テキスト"/>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753" name="楕円 752"/>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163830</xdr:rowOff>
    </xdr:to>
    <xdr:cxnSp macro="">
      <xdr:nvCxnSpPr>
        <xdr:cNvPr id="754" name="直線コネクタ 753"/>
        <xdr:cNvCxnSpPr/>
      </xdr:nvCxnSpPr>
      <xdr:spPr>
        <a:xfrm>
          <a:off x="15481300" y="143321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160382</xdr:rowOff>
    </xdr:from>
    <xdr:to>
      <xdr:col>76</xdr:col>
      <xdr:colOff>165100</xdr:colOff>
      <xdr:row>83</xdr:row>
      <xdr:rowOff>90532</xdr:rowOff>
    </xdr:to>
    <xdr:sp macro="" textlink="">
      <xdr:nvSpPr>
        <xdr:cNvPr id="755" name="楕円 754"/>
        <xdr:cNvSpPr/>
      </xdr:nvSpPr>
      <xdr:spPr>
        <a:xfrm>
          <a:off x="14541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39732</xdr:rowOff>
    </xdr:from>
    <xdr:to>
      <xdr:col>81</xdr:col>
      <xdr:colOff>50800</xdr:colOff>
      <xdr:row>83</xdr:row>
      <xdr:rowOff>101781</xdr:rowOff>
    </xdr:to>
    <xdr:cxnSp macro="">
      <xdr:nvCxnSpPr>
        <xdr:cNvPr id="756" name="直線コネクタ 755"/>
        <xdr:cNvCxnSpPr/>
      </xdr:nvCxnSpPr>
      <xdr:spPr>
        <a:xfrm>
          <a:off x="14592300" y="1427008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757" name="楕円 756"/>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83</xdr:row>
      <xdr:rowOff>39732</xdr:rowOff>
    </xdr:to>
    <xdr:cxnSp macro="">
      <xdr:nvCxnSpPr>
        <xdr:cNvPr id="758" name="直線コネクタ 757"/>
        <xdr:cNvCxnSpPr/>
      </xdr:nvCxnSpPr>
      <xdr:spPr>
        <a:xfrm>
          <a:off x="13703300" y="1420640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139156</xdr:rowOff>
    </xdr:from>
    <xdr:to>
      <xdr:col>67</xdr:col>
      <xdr:colOff>101600</xdr:colOff>
      <xdr:row>83</xdr:row>
      <xdr:rowOff>69306</xdr:rowOff>
    </xdr:to>
    <xdr:sp macro="" textlink="">
      <xdr:nvSpPr>
        <xdr:cNvPr id="759" name="楕円 758"/>
        <xdr:cNvSpPr/>
      </xdr:nvSpPr>
      <xdr:spPr>
        <a:xfrm>
          <a:off x="12763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147501</xdr:rowOff>
    </xdr:from>
    <xdr:to>
      <xdr:col>71</xdr:col>
      <xdr:colOff>177800</xdr:colOff>
      <xdr:row>83</xdr:row>
      <xdr:rowOff>18506</xdr:rowOff>
    </xdr:to>
    <xdr:cxnSp macro="">
      <xdr:nvCxnSpPr>
        <xdr:cNvPr id="760" name="直線コネクタ 759"/>
        <xdr:cNvCxnSpPr/>
      </xdr:nvCxnSpPr>
      <xdr:spPr>
        <a:xfrm flipV="1">
          <a:off x="12814300" y="142064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61"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2"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63"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764" name="n_4aveValue【児童館】&#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765" name="n_1mainValue【児童館】&#10;有形固定資産減価償却率"/>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766" name="n_2mainValue【児童館】&#10;有形固定資産減価償却率"/>
        <xdr:cNvSpPr txBox="1"/>
      </xdr:nvSpPr>
      <xdr:spPr>
        <a:xfrm>
          <a:off x="14389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43378</xdr:rowOff>
    </xdr:from>
    <xdr:ext cx="405111" cy="259045"/>
    <xdr:sp macro="" textlink="">
      <xdr:nvSpPr>
        <xdr:cNvPr id="767" name="n_3mainValue【児童館】&#10;有形固定資産減価償却率"/>
        <xdr:cNvSpPr txBox="1"/>
      </xdr:nvSpPr>
      <xdr:spPr>
        <a:xfrm>
          <a:off x="13500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85833</xdr:rowOff>
    </xdr:from>
    <xdr:ext cx="405111" cy="259045"/>
    <xdr:sp macro="" textlink="">
      <xdr:nvSpPr>
        <xdr:cNvPr id="768" name="n_4mainValue【児童館】&#10;有形固定資産減価償却率"/>
        <xdr:cNvSpPr txBox="1"/>
      </xdr:nvSpPr>
      <xdr:spPr>
        <a:xfrm>
          <a:off x="12611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0" name="直線コネクタ 789"/>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2" name="直線コネクタ 79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3"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4" name="直線コネクタ 79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95"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96" name="フローチャート: 判断 795"/>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97" name="フローチャート: 判断 79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98" name="フローチャート: 判断 797"/>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99" name="フローチャート: 判断 798"/>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0" name="フローチャート: 判断 799"/>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06" name="楕円 805"/>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07"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08" name="楕円 807"/>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09" name="直線コネクタ 808"/>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10" name="楕円 809"/>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11" name="直線コネクタ 810"/>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12" name="楕円 811"/>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13" name="直線コネクタ 812"/>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814" name="楕円 813"/>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85</xdr:row>
      <xdr:rowOff>140970</xdr:rowOff>
    </xdr:to>
    <xdr:cxnSp macro="">
      <xdr:nvCxnSpPr>
        <xdr:cNvPr id="815" name="直線コネクタ 814"/>
        <xdr:cNvCxnSpPr/>
      </xdr:nvCxnSpPr>
      <xdr:spPr>
        <a:xfrm>
          <a:off x="18656300" y="143027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81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17"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18"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19"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20"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21"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22"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114316</xdr:rowOff>
    </xdr:from>
    <xdr:ext cx="469744" cy="259045"/>
    <xdr:sp macro="" textlink="">
      <xdr:nvSpPr>
        <xdr:cNvPr id="823" name="n_4mainValue【児童館】&#10;一人当たり面積"/>
        <xdr:cNvSpPr txBox="1"/>
      </xdr:nvSpPr>
      <xdr:spPr>
        <a:xfrm>
          <a:off x="18421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49" name="直線コネクタ 848"/>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0"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1" name="直線コネクタ 850"/>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3" name="直線コネクタ 85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54"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55" name="フローチャート: 判断 854"/>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56" name="フローチャート: 判断 855"/>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57" name="フローチャート: 判断 856"/>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58" name="フローチャート: 判断 857"/>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59" name="フローチャート: 判断 858"/>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865" name="楕円 864"/>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157315</xdr:rowOff>
    </xdr:from>
    <xdr:ext cx="405111" cy="259045"/>
    <xdr:sp macro="" textlink="">
      <xdr:nvSpPr>
        <xdr:cNvPr id="866" name="【公民館】&#10;有形固定資産減価償却率該当値テキスト"/>
        <xdr:cNvSpPr txBox="1"/>
      </xdr:nvSpPr>
      <xdr:spPr>
        <a:xfrm>
          <a:off x="16357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867" name="楕円 866"/>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58238</xdr:rowOff>
    </xdr:to>
    <xdr:cxnSp macro="">
      <xdr:nvCxnSpPr>
        <xdr:cNvPr id="868" name="直線コネクタ 867"/>
        <xdr:cNvCxnSpPr/>
      </xdr:nvCxnSpPr>
      <xdr:spPr>
        <a:xfrm>
          <a:off x="15481300" y="180229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69" name="楕円 868"/>
        <xdr:cNvSpPr/>
      </xdr:nvSpPr>
      <xdr:spPr>
        <a:xfrm>
          <a:off x="14541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20682</xdr:rowOff>
    </xdr:to>
    <xdr:cxnSp macro="">
      <xdr:nvCxnSpPr>
        <xdr:cNvPr id="870" name="直線コネクタ 869"/>
        <xdr:cNvCxnSpPr/>
      </xdr:nvCxnSpPr>
      <xdr:spPr>
        <a:xfrm>
          <a:off x="14592300" y="179853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871" name="楕円 870"/>
        <xdr:cNvSpPr/>
      </xdr:nvSpPr>
      <xdr:spPr>
        <a:xfrm>
          <a:off x="1365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118655</xdr:rowOff>
    </xdr:from>
    <xdr:to>
      <xdr:col>76</xdr:col>
      <xdr:colOff>114300</xdr:colOff>
      <xdr:row>104</xdr:row>
      <xdr:rowOff>154577</xdr:rowOff>
    </xdr:to>
    <xdr:cxnSp macro="">
      <xdr:nvCxnSpPr>
        <xdr:cNvPr id="872" name="直線コネクタ 871"/>
        <xdr:cNvCxnSpPr/>
      </xdr:nvCxnSpPr>
      <xdr:spPr>
        <a:xfrm>
          <a:off x="13703300" y="179494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136434</xdr:rowOff>
    </xdr:from>
    <xdr:to>
      <xdr:col>67</xdr:col>
      <xdr:colOff>101600</xdr:colOff>
      <xdr:row>104</xdr:row>
      <xdr:rowOff>66584</xdr:rowOff>
    </xdr:to>
    <xdr:sp macro="" textlink="">
      <xdr:nvSpPr>
        <xdr:cNvPr id="873" name="楕円 872"/>
        <xdr:cNvSpPr/>
      </xdr:nvSpPr>
      <xdr:spPr>
        <a:xfrm>
          <a:off x="12763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118655</xdr:rowOff>
    </xdr:to>
    <xdr:cxnSp macro="">
      <xdr:nvCxnSpPr>
        <xdr:cNvPr id="874" name="直線コネクタ 873"/>
        <xdr:cNvCxnSpPr/>
      </xdr:nvCxnSpPr>
      <xdr:spPr>
        <a:xfrm>
          <a:off x="12814300" y="17846584"/>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875"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76"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77"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78" name="n_4ave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88009</xdr:rowOff>
    </xdr:from>
    <xdr:ext cx="405111" cy="259045"/>
    <xdr:sp macro="" textlink="">
      <xdr:nvSpPr>
        <xdr:cNvPr id="879" name="n_1mainValue【公民館】&#10;有形固定資産減価償却率"/>
        <xdr:cNvSpPr txBox="1"/>
      </xdr:nvSpPr>
      <xdr:spPr>
        <a:xfrm>
          <a:off x="15266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880" name="n_2mainValue【公民館】&#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14532</xdr:rowOff>
    </xdr:from>
    <xdr:ext cx="405111" cy="259045"/>
    <xdr:sp macro="" textlink="">
      <xdr:nvSpPr>
        <xdr:cNvPr id="881" name="n_3mainValue【公民館】&#10;有形固定資産減価償却率"/>
        <xdr:cNvSpPr txBox="1"/>
      </xdr:nvSpPr>
      <xdr:spPr>
        <a:xfrm>
          <a:off x="13500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83111</xdr:rowOff>
    </xdr:from>
    <xdr:ext cx="405111" cy="259045"/>
    <xdr:sp macro="" textlink="">
      <xdr:nvSpPr>
        <xdr:cNvPr id="882" name="n_4mainValue【公民館】&#10;有形固定資産減価償却率"/>
        <xdr:cNvSpPr txBox="1"/>
      </xdr:nvSpPr>
      <xdr:spPr>
        <a:xfrm>
          <a:off x="12611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3" name="直線コネクタ 8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4" name="テキスト ボックス 8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5" name="直線コネクタ 8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6" name="テキスト ボックス 8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7" name="直線コネクタ 8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8" name="テキスト ボックス 8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9" name="直線コネクタ 8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0" name="テキスト ボックス 8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04" name="直線コネクタ 903"/>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05"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06" name="直線コネクタ 90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07"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08" name="直線コネクタ 907"/>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909"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0" name="フローチャート: 判断 909"/>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1" name="フローチャート: 判断 910"/>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2" name="フローチャート: 判断 911"/>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3" name="フローチャート: 判断 912"/>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14" name="フローチャート: 判断 913"/>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920" name="楕円 919"/>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921" name="【公民館】&#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100837</xdr:rowOff>
    </xdr:from>
    <xdr:to>
      <xdr:col>112</xdr:col>
      <xdr:colOff>38100</xdr:colOff>
      <xdr:row>105</xdr:row>
      <xdr:rowOff>30987</xdr:rowOff>
    </xdr:to>
    <xdr:sp macro="" textlink="">
      <xdr:nvSpPr>
        <xdr:cNvPr id="922" name="楕円 921"/>
        <xdr:cNvSpPr/>
      </xdr:nvSpPr>
      <xdr:spPr>
        <a:xfrm>
          <a:off x="21272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151637</xdr:rowOff>
    </xdr:to>
    <xdr:cxnSp macro="">
      <xdr:nvCxnSpPr>
        <xdr:cNvPr id="923" name="直線コネクタ 922"/>
        <xdr:cNvCxnSpPr/>
      </xdr:nvCxnSpPr>
      <xdr:spPr>
        <a:xfrm flipV="1">
          <a:off x="21323300" y="179755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924" name="楕円 923"/>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151637</xdr:rowOff>
    </xdr:from>
    <xdr:to>
      <xdr:col>111</xdr:col>
      <xdr:colOff>177800</xdr:colOff>
      <xdr:row>104</xdr:row>
      <xdr:rowOff>158496</xdr:rowOff>
    </xdr:to>
    <xdr:cxnSp macro="">
      <xdr:nvCxnSpPr>
        <xdr:cNvPr id="925" name="直線コネクタ 924"/>
        <xdr:cNvCxnSpPr/>
      </xdr:nvCxnSpPr>
      <xdr:spPr>
        <a:xfrm flipV="1">
          <a:off x="20434300" y="17982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112268</xdr:rowOff>
    </xdr:from>
    <xdr:to>
      <xdr:col>102</xdr:col>
      <xdr:colOff>165100</xdr:colOff>
      <xdr:row>105</xdr:row>
      <xdr:rowOff>42418</xdr:rowOff>
    </xdr:to>
    <xdr:sp macro="" textlink="">
      <xdr:nvSpPr>
        <xdr:cNvPr id="926" name="楕円 925"/>
        <xdr:cNvSpPr/>
      </xdr:nvSpPr>
      <xdr:spPr>
        <a:xfrm>
          <a:off x="19494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158496</xdr:rowOff>
    </xdr:from>
    <xdr:to>
      <xdr:col>107</xdr:col>
      <xdr:colOff>50800</xdr:colOff>
      <xdr:row>104</xdr:row>
      <xdr:rowOff>163068</xdr:rowOff>
    </xdr:to>
    <xdr:cxnSp macro="">
      <xdr:nvCxnSpPr>
        <xdr:cNvPr id="927" name="直線コネクタ 926"/>
        <xdr:cNvCxnSpPr/>
      </xdr:nvCxnSpPr>
      <xdr:spPr>
        <a:xfrm flipV="1">
          <a:off x="19545300" y="17989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39115</xdr:rowOff>
    </xdr:from>
    <xdr:to>
      <xdr:col>98</xdr:col>
      <xdr:colOff>38100</xdr:colOff>
      <xdr:row>105</xdr:row>
      <xdr:rowOff>140715</xdr:rowOff>
    </xdr:to>
    <xdr:sp macro="" textlink="">
      <xdr:nvSpPr>
        <xdr:cNvPr id="928" name="楕円 927"/>
        <xdr:cNvSpPr/>
      </xdr:nvSpPr>
      <xdr:spPr>
        <a:xfrm>
          <a:off x="18605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163068</xdr:rowOff>
    </xdr:from>
    <xdr:to>
      <xdr:col>102</xdr:col>
      <xdr:colOff>114300</xdr:colOff>
      <xdr:row>105</xdr:row>
      <xdr:rowOff>89915</xdr:rowOff>
    </xdr:to>
    <xdr:cxnSp macro="">
      <xdr:nvCxnSpPr>
        <xdr:cNvPr id="929" name="直線コネクタ 928"/>
        <xdr:cNvCxnSpPr/>
      </xdr:nvCxnSpPr>
      <xdr:spPr>
        <a:xfrm flipV="1">
          <a:off x="18656300" y="1799386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930"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931"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2"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933" name="n_4aveValue【公民館】&#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47514</xdr:rowOff>
    </xdr:from>
    <xdr:ext cx="469744" cy="259045"/>
    <xdr:sp macro="" textlink="">
      <xdr:nvSpPr>
        <xdr:cNvPr id="934" name="n_1mainValue【公民館】&#10;一人当たり面積"/>
        <xdr:cNvSpPr txBox="1"/>
      </xdr:nvSpPr>
      <xdr:spPr>
        <a:xfrm>
          <a:off x="210757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54373</xdr:rowOff>
    </xdr:from>
    <xdr:ext cx="469744" cy="259045"/>
    <xdr:sp macro="" textlink="">
      <xdr:nvSpPr>
        <xdr:cNvPr id="935" name="n_2mainValue【公民館】&#10;一人当たり面積"/>
        <xdr:cNvSpPr txBox="1"/>
      </xdr:nvSpPr>
      <xdr:spPr>
        <a:xfrm>
          <a:off x="20199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58945</xdr:rowOff>
    </xdr:from>
    <xdr:ext cx="469744" cy="259045"/>
    <xdr:sp macro="" textlink="">
      <xdr:nvSpPr>
        <xdr:cNvPr id="936" name="n_3mainValue【公民館】&#10;一人当たり面積"/>
        <xdr:cNvSpPr txBox="1"/>
      </xdr:nvSpPr>
      <xdr:spPr>
        <a:xfrm>
          <a:off x="19310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157242</xdr:rowOff>
    </xdr:from>
    <xdr:ext cx="469744" cy="259045"/>
    <xdr:sp macro="" textlink="">
      <xdr:nvSpPr>
        <xdr:cNvPr id="937" name="n_4mainValue【公民館】&#10;一人当たり面積"/>
        <xdr:cNvSpPr txBox="1"/>
      </xdr:nvSpPr>
      <xdr:spPr>
        <a:xfrm>
          <a:off x="184214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類似団体と比較して特に有形固定資産減価償却率が高くなっている施設は学校施設と児童館である。学校施設については、小学校は延床面積の約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％、中学校は延床面積の約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1981</a:t>
          </a:r>
          <a:r>
            <a:rPr kumimoji="1" lang="ja-JP" altLang="ja-JP" sz="1100">
              <a:solidFill>
                <a:schemeClr val="dk1"/>
              </a:solidFill>
              <a:effectLst/>
              <a:latin typeface="+mn-lt"/>
              <a:ea typeface="+mn-ea"/>
              <a:cs typeface="+mn-cs"/>
            </a:rPr>
            <a:t>年以前に建設されているため老朽化比率が高く有形固定資産減価償却率も高くなっている。ただし、大規模改修工事などを行い老朽化対策に取り組んでいる。児童館については</a:t>
          </a:r>
          <a:r>
            <a:rPr kumimoji="1" lang="en-US" altLang="ja-JP" sz="1100">
              <a:solidFill>
                <a:schemeClr val="dk1"/>
              </a:solidFill>
              <a:effectLst/>
              <a:latin typeface="+mn-lt"/>
              <a:ea typeface="+mn-ea"/>
              <a:cs typeface="+mn-cs"/>
            </a:rPr>
            <a:t>1967</a:t>
          </a:r>
          <a:r>
            <a:rPr kumimoji="1" lang="ja-JP" altLang="ja-JP" sz="1100">
              <a:solidFill>
                <a:schemeClr val="dk1"/>
              </a:solidFill>
              <a:effectLst/>
              <a:latin typeface="+mn-lt"/>
              <a:ea typeface="+mn-ea"/>
              <a:cs typeface="+mn-cs"/>
            </a:rPr>
            <a:t>年度に建設した建物を現在も使用しているため老朽化比率が高く有形固定資産減価償却率も高くなっている。ただし、個別施設計画に基づき</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年度に子育て支援拠点施設に機能を移転する予定となっている。また、市内には小学校が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校、中学校が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年度にコミュニティセンターを整備したことから、学校施設や公民館が充実しており、一人あたりの面積では</a:t>
          </a:r>
          <a:r>
            <a:rPr kumimoji="1" lang="ja-JP" altLang="en-US" sz="1100">
              <a:solidFill>
                <a:schemeClr val="dk1"/>
              </a:solidFill>
              <a:effectLst/>
              <a:latin typeface="+mn-lt"/>
              <a:ea typeface="+mn-ea"/>
              <a:cs typeface="+mn-cs"/>
            </a:rPr>
            <a:t>学校施設はほぼ</a:t>
          </a:r>
          <a:r>
            <a:rPr kumimoji="1" lang="ja-JP" altLang="ja-JP" sz="1100">
              <a:solidFill>
                <a:schemeClr val="dk1"/>
              </a:solidFill>
              <a:effectLst/>
              <a:latin typeface="+mn-lt"/>
              <a:ea typeface="+mn-ea"/>
              <a:cs typeface="+mn-cs"/>
            </a:rPr>
            <a:t>他の類似団体</a:t>
          </a:r>
          <a:r>
            <a:rPr kumimoji="1" lang="ja-JP" altLang="en-US" sz="1100">
              <a:solidFill>
                <a:schemeClr val="dk1"/>
              </a:solidFill>
              <a:effectLst/>
              <a:latin typeface="+mn-lt"/>
              <a:ea typeface="+mn-ea"/>
              <a:cs typeface="+mn-cs"/>
            </a:rPr>
            <a:t>と同水準、公民館は他の類似団体</a:t>
          </a:r>
          <a:r>
            <a:rPr kumimoji="1" lang="ja-JP" altLang="ja-JP" sz="1100">
              <a:solidFill>
                <a:schemeClr val="dk1"/>
              </a:solidFill>
              <a:effectLst/>
              <a:latin typeface="+mn-lt"/>
              <a:ea typeface="+mn-ea"/>
              <a:cs typeface="+mn-cs"/>
            </a:rPr>
            <a:t>を上回っている。認定こども園・幼稚園・保育所及び児童館については市所有のものが少ないことから、他の類似団体よりも一人当たりの面積は下回っている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15620</xdr:rowOff>
    </xdr:from>
    <xdr:ext cx="405111" cy="259045"/>
    <xdr:sp macro="" textlink="">
      <xdr:nvSpPr>
        <xdr:cNvPr id="75" name="【図書館】&#10;有形固定資産減価償却率該当値テキスト"/>
        <xdr:cNvSpPr txBox="1"/>
      </xdr:nvSpPr>
      <xdr:spPr>
        <a:xfrm>
          <a:off x="4673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6" name="楕円 75"/>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43543</xdr:rowOff>
    </xdr:to>
    <xdr:cxnSp macro="">
      <xdr:nvCxnSpPr>
        <xdr:cNvPr id="77" name="直線コネクタ 76"/>
        <xdr:cNvCxnSpPr/>
      </xdr:nvCxnSpPr>
      <xdr:spPr>
        <a:xfrm>
          <a:off x="3797300" y="65194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8" name="楕円 77"/>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38</xdr:row>
      <xdr:rowOff>4354</xdr:rowOff>
    </xdr:to>
    <xdr:cxnSp macro="">
      <xdr:nvCxnSpPr>
        <xdr:cNvPr id="79" name="直線コネクタ 78"/>
        <xdr:cNvCxnSpPr/>
      </xdr:nvCxnSpPr>
      <xdr:spPr>
        <a:xfrm>
          <a:off x="2908300" y="6480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31931</xdr:rowOff>
    </xdr:from>
    <xdr:to>
      <xdr:col>10</xdr:col>
      <xdr:colOff>165100</xdr:colOff>
      <xdr:row>37</xdr:row>
      <xdr:rowOff>133531</xdr:rowOff>
    </xdr:to>
    <xdr:sp macro="" textlink="">
      <xdr:nvSpPr>
        <xdr:cNvPr id="80" name="楕円 79"/>
        <xdr:cNvSpPr/>
      </xdr:nvSpPr>
      <xdr:spPr>
        <a:xfrm>
          <a:off x="1968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82731</xdr:rowOff>
    </xdr:from>
    <xdr:to>
      <xdr:col>15</xdr:col>
      <xdr:colOff>50800</xdr:colOff>
      <xdr:row>37</xdr:row>
      <xdr:rowOff>136616</xdr:rowOff>
    </xdr:to>
    <xdr:cxnSp macro="">
      <xdr:nvCxnSpPr>
        <xdr:cNvPr id="81" name="直線コネクタ 80"/>
        <xdr:cNvCxnSpPr/>
      </xdr:nvCxnSpPr>
      <xdr:spPr>
        <a:xfrm>
          <a:off x="2019300" y="642638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80917</xdr:rowOff>
    </xdr:from>
    <xdr:to>
      <xdr:col>6</xdr:col>
      <xdr:colOff>38100</xdr:colOff>
      <xdr:row>38</xdr:row>
      <xdr:rowOff>11068</xdr:rowOff>
    </xdr:to>
    <xdr:sp macro="" textlink="">
      <xdr:nvSpPr>
        <xdr:cNvPr id="82" name="楕円 81"/>
        <xdr:cNvSpPr/>
      </xdr:nvSpPr>
      <xdr:spPr>
        <a:xfrm>
          <a:off x="1079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82731</xdr:rowOff>
    </xdr:from>
    <xdr:to>
      <xdr:col>10</xdr:col>
      <xdr:colOff>114300</xdr:colOff>
      <xdr:row>37</xdr:row>
      <xdr:rowOff>131717</xdr:rowOff>
    </xdr:to>
    <xdr:cxnSp macro="">
      <xdr:nvCxnSpPr>
        <xdr:cNvPr id="83" name="直線コネクタ 82"/>
        <xdr:cNvCxnSpPr/>
      </xdr:nvCxnSpPr>
      <xdr:spPr>
        <a:xfrm flipV="1">
          <a:off x="1130300" y="64263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46281</xdr:rowOff>
    </xdr:from>
    <xdr:ext cx="405111" cy="259045"/>
    <xdr:sp macro="" textlink="">
      <xdr:nvSpPr>
        <xdr:cNvPr id="88" name="n_1mainValue【図書館】&#10;有形固定資産減価償却率"/>
        <xdr:cNvSpPr txBox="1"/>
      </xdr:nvSpPr>
      <xdr:spPr>
        <a:xfrm>
          <a:off x="35820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9" name="n_2main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124658</xdr:rowOff>
    </xdr:from>
    <xdr:ext cx="405111" cy="259045"/>
    <xdr:sp macro="" textlink="">
      <xdr:nvSpPr>
        <xdr:cNvPr id="90" name="n_3mainValue【図書館】&#10;有形固定資産減価償却率"/>
        <xdr:cNvSpPr txBox="1"/>
      </xdr:nvSpPr>
      <xdr:spPr>
        <a:xfrm>
          <a:off x="1816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2194</xdr:rowOff>
    </xdr:from>
    <xdr:ext cx="405111" cy="259045"/>
    <xdr:sp macro="" textlink="">
      <xdr:nvSpPr>
        <xdr:cNvPr id="91" name="n_4mainValue【図書館】&#10;有形固定資産減価償却率"/>
        <xdr:cNvSpPr txBox="1"/>
      </xdr:nvSpPr>
      <xdr:spPr>
        <a:xfrm>
          <a:off x="927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59872</xdr:rowOff>
    </xdr:from>
    <xdr:to>
      <xdr:col>54</xdr:col>
      <xdr:colOff>189865</xdr:colOff>
      <xdr:row>41</xdr:row>
      <xdr:rowOff>117022</xdr:rowOff>
    </xdr:to>
    <xdr:cxnSp macro="">
      <xdr:nvCxnSpPr>
        <xdr:cNvPr id="117" name="直線コネクタ 116"/>
        <xdr:cNvCxnSpPr/>
      </xdr:nvCxnSpPr>
      <xdr:spPr>
        <a:xfrm flipV="1">
          <a:off x="10476865" y="58891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8"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9" name="直線コネクタ 118"/>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6549</xdr:rowOff>
    </xdr:from>
    <xdr:ext cx="469744" cy="259045"/>
    <xdr:sp macro="" textlink="">
      <xdr:nvSpPr>
        <xdr:cNvPr id="120" name="【図書館】&#10;一人当たり面積最大値テキスト"/>
        <xdr:cNvSpPr txBox="1"/>
      </xdr:nvSpPr>
      <xdr:spPr>
        <a:xfrm>
          <a:off x="10515600" y="566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59872</xdr:rowOff>
    </xdr:from>
    <xdr:to>
      <xdr:col>55</xdr:col>
      <xdr:colOff>88900</xdr:colOff>
      <xdr:row>34</xdr:row>
      <xdr:rowOff>59872</xdr:rowOff>
    </xdr:to>
    <xdr:cxnSp macro="">
      <xdr:nvCxnSpPr>
        <xdr:cNvPr id="121" name="直線コネクタ 120"/>
        <xdr:cNvCxnSpPr/>
      </xdr:nvCxnSpPr>
      <xdr:spPr>
        <a:xfrm>
          <a:off x="10388600" y="588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158949</xdr:rowOff>
    </xdr:from>
    <xdr:ext cx="469744" cy="259045"/>
    <xdr:sp macro="" textlink="">
      <xdr:nvSpPr>
        <xdr:cNvPr id="122" name="【図書館】&#10;一人当たり面積平均値テキスト"/>
        <xdr:cNvSpPr txBox="1"/>
      </xdr:nvSpPr>
      <xdr:spPr>
        <a:xfrm>
          <a:off x="10515600" y="650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23" name="フローチャート: 判断 122"/>
        <xdr:cNvSpPr/>
      </xdr:nvSpPr>
      <xdr:spPr>
        <a:xfrm>
          <a:off x="104267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4" name="フローチャート: 判断 123"/>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58057</xdr:rowOff>
    </xdr:from>
    <xdr:to>
      <xdr:col>46</xdr:col>
      <xdr:colOff>38100</xdr:colOff>
      <xdr:row>38</xdr:row>
      <xdr:rowOff>159657</xdr:rowOff>
    </xdr:to>
    <xdr:sp macro="" textlink="">
      <xdr:nvSpPr>
        <xdr:cNvPr id="125" name="フローチャート: 判断 124"/>
        <xdr:cNvSpPr/>
      </xdr:nvSpPr>
      <xdr:spPr>
        <a:xfrm>
          <a:off x="8699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6" name="フローチャート: 判断 125"/>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33" name="楕円 132"/>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34"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107043</xdr:rowOff>
    </xdr:from>
    <xdr:to>
      <xdr:col>50</xdr:col>
      <xdr:colOff>165100</xdr:colOff>
      <xdr:row>37</xdr:row>
      <xdr:rowOff>37193</xdr:rowOff>
    </xdr:to>
    <xdr:sp macro="" textlink="">
      <xdr:nvSpPr>
        <xdr:cNvPr id="135" name="楕円 134"/>
        <xdr:cNvSpPr/>
      </xdr:nvSpPr>
      <xdr:spPr>
        <a:xfrm>
          <a:off x="9588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157843</xdr:rowOff>
    </xdr:to>
    <xdr:cxnSp macro="">
      <xdr:nvCxnSpPr>
        <xdr:cNvPr id="136" name="直線コネクタ 135"/>
        <xdr:cNvCxnSpPr/>
      </xdr:nvCxnSpPr>
      <xdr:spPr>
        <a:xfrm flipV="1">
          <a:off x="9639300" y="63137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123372</xdr:rowOff>
    </xdr:from>
    <xdr:to>
      <xdr:col>46</xdr:col>
      <xdr:colOff>38100</xdr:colOff>
      <xdr:row>37</xdr:row>
      <xdr:rowOff>53522</xdr:rowOff>
    </xdr:to>
    <xdr:sp macro="" textlink="">
      <xdr:nvSpPr>
        <xdr:cNvPr id="137" name="楕円 136"/>
        <xdr:cNvSpPr/>
      </xdr:nvSpPr>
      <xdr:spPr>
        <a:xfrm>
          <a:off x="869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157843</xdr:rowOff>
    </xdr:from>
    <xdr:to>
      <xdr:col>50</xdr:col>
      <xdr:colOff>114300</xdr:colOff>
      <xdr:row>37</xdr:row>
      <xdr:rowOff>2722</xdr:rowOff>
    </xdr:to>
    <xdr:cxnSp macro="">
      <xdr:nvCxnSpPr>
        <xdr:cNvPr id="138" name="直線コネクタ 137"/>
        <xdr:cNvCxnSpPr/>
      </xdr:nvCxnSpPr>
      <xdr:spPr>
        <a:xfrm flipV="1">
          <a:off x="8750300" y="6330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33564</xdr:rowOff>
    </xdr:from>
    <xdr:to>
      <xdr:col>41</xdr:col>
      <xdr:colOff>101600</xdr:colOff>
      <xdr:row>37</xdr:row>
      <xdr:rowOff>135164</xdr:rowOff>
    </xdr:to>
    <xdr:sp macro="" textlink="">
      <xdr:nvSpPr>
        <xdr:cNvPr id="139" name="楕円 138"/>
        <xdr:cNvSpPr/>
      </xdr:nvSpPr>
      <xdr:spPr>
        <a:xfrm>
          <a:off x="7810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2722</xdr:rowOff>
    </xdr:from>
    <xdr:to>
      <xdr:col>45</xdr:col>
      <xdr:colOff>177800</xdr:colOff>
      <xdr:row>37</xdr:row>
      <xdr:rowOff>84364</xdr:rowOff>
    </xdr:to>
    <xdr:cxnSp macro="">
      <xdr:nvCxnSpPr>
        <xdr:cNvPr id="140" name="直線コネクタ 139"/>
        <xdr:cNvCxnSpPr/>
      </xdr:nvCxnSpPr>
      <xdr:spPr>
        <a:xfrm flipV="1">
          <a:off x="7861300" y="63463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49893</xdr:rowOff>
    </xdr:from>
    <xdr:to>
      <xdr:col>36</xdr:col>
      <xdr:colOff>165100</xdr:colOff>
      <xdr:row>33</xdr:row>
      <xdr:rowOff>151493</xdr:rowOff>
    </xdr:to>
    <xdr:sp macro="" textlink="">
      <xdr:nvSpPr>
        <xdr:cNvPr id="141" name="楕円 140"/>
        <xdr:cNvSpPr/>
      </xdr:nvSpPr>
      <xdr:spPr>
        <a:xfrm>
          <a:off x="6921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100693</xdr:rowOff>
    </xdr:from>
    <xdr:to>
      <xdr:col>41</xdr:col>
      <xdr:colOff>50800</xdr:colOff>
      <xdr:row>37</xdr:row>
      <xdr:rowOff>84364</xdr:rowOff>
    </xdr:to>
    <xdr:cxnSp macro="">
      <xdr:nvCxnSpPr>
        <xdr:cNvPr id="142" name="直線コネクタ 141"/>
        <xdr:cNvCxnSpPr/>
      </xdr:nvCxnSpPr>
      <xdr:spPr>
        <a:xfrm>
          <a:off x="6972300" y="5758543"/>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3"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150784</xdr:rowOff>
    </xdr:from>
    <xdr:ext cx="469744" cy="259045"/>
    <xdr:sp macro="" textlink="">
      <xdr:nvSpPr>
        <xdr:cNvPr id="144" name="n_2aveValue【図書館】&#10;一人当たり面積"/>
        <xdr:cNvSpPr txBox="1"/>
      </xdr:nvSpPr>
      <xdr:spPr>
        <a:xfrm>
          <a:off x="8515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45" name="n_3aveValue【図書館】&#10;一人当たり面積"/>
        <xdr:cNvSpPr txBox="1"/>
      </xdr:nvSpPr>
      <xdr:spPr>
        <a:xfrm>
          <a:off x="7626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53720</xdr:rowOff>
    </xdr:from>
    <xdr:ext cx="469744" cy="259045"/>
    <xdr:sp macro="" textlink="">
      <xdr:nvSpPr>
        <xdr:cNvPr id="147" name="n_1mainValue【図書館】&#10;一人当たり面積"/>
        <xdr:cNvSpPr txBox="1"/>
      </xdr:nvSpPr>
      <xdr:spPr>
        <a:xfrm>
          <a:off x="93917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70049</xdr:rowOff>
    </xdr:from>
    <xdr:ext cx="469744" cy="259045"/>
    <xdr:sp macro="" textlink="">
      <xdr:nvSpPr>
        <xdr:cNvPr id="148" name="n_2mainValue【図書館】&#10;一人当たり面積"/>
        <xdr:cNvSpPr txBox="1"/>
      </xdr:nvSpPr>
      <xdr:spPr>
        <a:xfrm>
          <a:off x="8515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151691</xdr:rowOff>
    </xdr:from>
    <xdr:ext cx="469744" cy="259045"/>
    <xdr:sp macro="" textlink="">
      <xdr:nvSpPr>
        <xdr:cNvPr id="149" name="n_3mainValue【図書館】&#10;一人当たり面積"/>
        <xdr:cNvSpPr txBox="1"/>
      </xdr:nvSpPr>
      <xdr:spPr>
        <a:xfrm>
          <a:off x="7626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168020</xdr:rowOff>
    </xdr:from>
    <xdr:ext cx="469744" cy="259045"/>
    <xdr:sp macro="" textlink="">
      <xdr:nvSpPr>
        <xdr:cNvPr id="150" name="n_4mainValue【図書館】&#10;一人当たり面積"/>
        <xdr:cNvSpPr txBox="1"/>
      </xdr:nvSpPr>
      <xdr:spPr>
        <a:xfrm>
          <a:off x="67374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5" name="直線コネクタ 174"/>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8"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9" name="直線コネクタ 17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80"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81" name="フローチャート: 判断 180"/>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2" name="フローチャート: 判断 181"/>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3" name="フローチャート: 判断 18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4" name="フローチャート: 判断 183"/>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91" name="楕円 190"/>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2" name="【体育館・プール】&#10;有形固定資産減価償却率該当値テキスト"/>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93" name="楕円 192"/>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114300</xdr:rowOff>
    </xdr:to>
    <xdr:cxnSp macro="">
      <xdr:nvCxnSpPr>
        <xdr:cNvPr id="194" name="直線コネクタ 193"/>
        <xdr:cNvCxnSpPr/>
      </xdr:nvCxnSpPr>
      <xdr:spPr>
        <a:xfrm>
          <a:off x="3797300" y="10532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5" name="楕円 194"/>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74295</xdr:rowOff>
    </xdr:to>
    <xdr:cxnSp macro="">
      <xdr:nvCxnSpPr>
        <xdr:cNvPr id="196" name="直線コネクタ 195"/>
        <xdr:cNvCxnSpPr/>
      </xdr:nvCxnSpPr>
      <xdr:spPr>
        <a:xfrm>
          <a:off x="2908300" y="10490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7" name="楕円 196"/>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62</xdr:row>
      <xdr:rowOff>32385</xdr:rowOff>
    </xdr:to>
    <xdr:cxnSp macro="">
      <xdr:nvCxnSpPr>
        <xdr:cNvPr id="198" name="直線コネクタ 197"/>
        <xdr:cNvCxnSpPr/>
      </xdr:nvCxnSpPr>
      <xdr:spPr>
        <a:xfrm flipV="1">
          <a:off x="2019300" y="1049083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111125</xdr:rowOff>
    </xdr:from>
    <xdr:to>
      <xdr:col>6</xdr:col>
      <xdr:colOff>38100</xdr:colOff>
      <xdr:row>61</xdr:row>
      <xdr:rowOff>41275</xdr:rowOff>
    </xdr:to>
    <xdr:sp macro="" textlink="">
      <xdr:nvSpPr>
        <xdr:cNvPr id="199" name="楕円 198"/>
        <xdr:cNvSpPr/>
      </xdr:nvSpPr>
      <xdr:spPr>
        <a:xfrm>
          <a:off x="1079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161925</xdr:rowOff>
    </xdr:from>
    <xdr:to>
      <xdr:col>10</xdr:col>
      <xdr:colOff>114300</xdr:colOff>
      <xdr:row>62</xdr:row>
      <xdr:rowOff>32385</xdr:rowOff>
    </xdr:to>
    <xdr:cxnSp macro="">
      <xdr:nvCxnSpPr>
        <xdr:cNvPr id="200" name="直線コネクタ 199"/>
        <xdr:cNvCxnSpPr/>
      </xdr:nvCxnSpPr>
      <xdr:spPr>
        <a:xfrm>
          <a:off x="1130300" y="10448925"/>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20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205" name="n_1mainValue【体育館・プール】&#10;有形固定資産減価償却率"/>
        <xdr:cNvSpPr txBox="1"/>
      </xdr:nvSpPr>
      <xdr:spPr>
        <a:xfrm>
          <a:off x="3582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206" name="n_2mainValue【体育館・プール】&#10;有形固定資産減価償却率"/>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7" name="n_3mainValue【体育館・プール】&#10;有形固定資産減価償却率"/>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8" name="n_4mainValue【体育館・プール】&#10;有形固定資産減価償却率"/>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2" name="直線コネクタ 231"/>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3"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4" name="直線コネクタ 233"/>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5"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6" name="直線コネクタ 235"/>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7"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8" name="フローチャート: 判断 237"/>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9" name="フローチャート: 判断 238"/>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40" name="フローチャート: 判断 239"/>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41" name="フローチャート: 判断 240"/>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2" name="フローチャート: 判断 241"/>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1270</xdr:rowOff>
    </xdr:from>
    <xdr:to>
      <xdr:col>55</xdr:col>
      <xdr:colOff>50800</xdr:colOff>
      <xdr:row>63</xdr:row>
      <xdr:rowOff>102870</xdr:rowOff>
    </xdr:to>
    <xdr:sp macro="" textlink="">
      <xdr:nvSpPr>
        <xdr:cNvPr id="248" name="楕円 247"/>
        <xdr:cNvSpPr/>
      </xdr:nvSpPr>
      <xdr:spPr>
        <a:xfrm>
          <a:off x="104267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151147</xdr:rowOff>
    </xdr:from>
    <xdr:ext cx="469744" cy="259045"/>
    <xdr:sp macro="" textlink="">
      <xdr:nvSpPr>
        <xdr:cNvPr id="249" name="【体育館・プール】&#10;一人当たり面積該当値テキスト"/>
        <xdr:cNvSpPr txBox="1"/>
      </xdr:nvSpPr>
      <xdr:spPr>
        <a:xfrm>
          <a:off x="10515600"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3810</xdr:rowOff>
    </xdr:from>
    <xdr:to>
      <xdr:col>50</xdr:col>
      <xdr:colOff>165100</xdr:colOff>
      <xdr:row>63</xdr:row>
      <xdr:rowOff>105410</xdr:rowOff>
    </xdr:to>
    <xdr:sp macro="" textlink="">
      <xdr:nvSpPr>
        <xdr:cNvPr id="250" name="楕円 249"/>
        <xdr:cNvSpPr/>
      </xdr:nvSpPr>
      <xdr:spPr>
        <a:xfrm>
          <a:off x="9588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52070</xdr:rowOff>
    </xdr:from>
    <xdr:to>
      <xdr:col>55</xdr:col>
      <xdr:colOff>0</xdr:colOff>
      <xdr:row>63</xdr:row>
      <xdr:rowOff>54610</xdr:rowOff>
    </xdr:to>
    <xdr:cxnSp macro="">
      <xdr:nvCxnSpPr>
        <xdr:cNvPr id="251" name="直線コネクタ 250"/>
        <xdr:cNvCxnSpPr/>
      </xdr:nvCxnSpPr>
      <xdr:spPr>
        <a:xfrm flipV="1">
          <a:off x="9639300" y="108534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52" name="楕円 251"/>
        <xdr:cNvSpPr/>
      </xdr:nvSpPr>
      <xdr:spPr>
        <a:xfrm>
          <a:off x="8699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54610</xdr:rowOff>
    </xdr:from>
    <xdr:to>
      <xdr:col>50</xdr:col>
      <xdr:colOff>114300</xdr:colOff>
      <xdr:row>63</xdr:row>
      <xdr:rowOff>96520</xdr:rowOff>
    </xdr:to>
    <xdr:cxnSp macro="">
      <xdr:nvCxnSpPr>
        <xdr:cNvPr id="253" name="直線コネクタ 252"/>
        <xdr:cNvCxnSpPr/>
      </xdr:nvCxnSpPr>
      <xdr:spPr>
        <a:xfrm flipV="1">
          <a:off x="8750300" y="10855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46990</xdr:rowOff>
    </xdr:from>
    <xdr:to>
      <xdr:col>41</xdr:col>
      <xdr:colOff>101600</xdr:colOff>
      <xdr:row>63</xdr:row>
      <xdr:rowOff>148590</xdr:rowOff>
    </xdr:to>
    <xdr:sp macro="" textlink="">
      <xdr:nvSpPr>
        <xdr:cNvPr id="254" name="楕円 253"/>
        <xdr:cNvSpPr/>
      </xdr:nvSpPr>
      <xdr:spPr>
        <a:xfrm>
          <a:off x="7810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96520</xdr:rowOff>
    </xdr:from>
    <xdr:to>
      <xdr:col>45</xdr:col>
      <xdr:colOff>177800</xdr:colOff>
      <xdr:row>63</xdr:row>
      <xdr:rowOff>97790</xdr:rowOff>
    </xdr:to>
    <xdr:cxnSp macro="">
      <xdr:nvCxnSpPr>
        <xdr:cNvPr id="255" name="直線コネクタ 254"/>
        <xdr:cNvCxnSpPr/>
      </xdr:nvCxnSpPr>
      <xdr:spPr>
        <a:xfrm flipV="1">
          <a:off x="7861300" y="108978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6" name="楕円 255"/>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97790</xdr:rowOff>
    </xdr:to>
    <xdr:cxnSp macro="">
      <xdr:nvCxnSpPr>
        <xdr:cNvPr id="257" name="直線コネクタ 256"/>
        <xdr:cNvCxnSpPr/>
      </xdr:nvCxnSpPr>
      <xdr:spPr>
        <a:xfrm>
          <a:off x="6972300" y="1082421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8"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9"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60"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61"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96537</xdr:rowOff>
    </xdr:from>
    <xdr:ext cx="469744" cy="259045"/>
    <xdr:sp macro="" textlink="">
      <xdr:nvSpPr>
        <xdr:cNvPr id="262" name="n_1mainValue【体育館・プール】&#10;一人当たり面積"/>
        <xdr:cNvSpPr txBox="1"/>
      </xdr:nvSpPr>
      <xdr:spPr>
        <a:xfrm>
          <a:off x="93917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138447</xdr:rowOff>
    </xdr:from>
    <xdr:ext cx="469744" cy="259045"/>
    <xdr:sp macro="" textlink="">
      <xdr:nvSpPr>
        <xdr:cNvPr id="263" name="n_2mainValue【体育館・プール】&#10;一人当たり面積"/>
        <xdr:cNvSpPr txBox="1"/>
      </xdr:nvSpPr>
      <xdr:spPr>
        <a:xfrm>
          <a:off x="8515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139717</xdr:rowOff>
    </xdr:from>
    <xdr:ext cx="469744" cy="259045"/>
    <xdr:sp macro="" textlink="">
      <xdr:nvSpPr>
        <xdr:cNvPr id="264" name="n_3mainValue【体育館・プール】&#10;一人当たり面積"/>
        <xdr:cNvSpPr txBox="1"/>
      </xdr:nvSpPr>
      <xdr:spPr>
        <a:xfrm>
          <a:off x="7626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5"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07" name="直線コネクタ 30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9" name="直線コネクタ 30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1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11" name="直線コネクタ 31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12"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3" name="フローチャート: 判断 31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4" name="フローチャート: 判断 31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5" name="フローチャート: 判断 31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16" name="フローチャート: 判断 31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17" name="フローチャート: 判断 31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90714</xdr:rowOff>
    </xdr:from>
    <xdr:to>
      <xdr:col>24</xdr:col>
      <xdr:colOff>114300</xdr:colOff>
      <xdr:row>109</xdr:row>
      <xdr:rowOff>20864</xdr:rowOff>
    </xdr:to>
    <xdr:sp macro="" textlink="">
      <xdr:nvSpPr>
        <xdr:cNvPr id="323" name="楕円 322"/>
        <xdr:cNvSpPr/>
      </xdr:nvSpPr>
      <xdr:spPr>
        <a:xfrm>
          <a:off x="4584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5641</xdr:rowOff>
    </xdr:from>
    <xdr:ext cx="405111" cy="259045"/>
    <xdr:sp macro="" textlink="">
      <xdr:nvSpPr>
        <xdr:cNvPr id="324" name="【市民会館】&#10;有形固定資産減価償却率該当値テキスト"/>
        <xdr:cNvSpPr txBox="1"/>
      </xdr:nvSpPr>
      <xdr:spPr>
        <a:xfrm>
          <a:off x="4673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58057</xdr:rowOff>
    </xdr:from>
    <xdr:to>
      <xdr:col>20</xdr:col>
      <xdr:colOff>38100</xdr:colOff>
      <xdr:row>108</xdr:row>
      <xdr:rowOff>159657</xdr:rowOff>
    </xdr:to>
    <xdr:sp macro="" textlink="">
      <xdr:nvSpPr>
        <xdr:cNvPr id="325" name="楕円 324"/>
        <xdr:cNvSpPr/>
      </xdr:nvSpPr>
      <xdr:spPr>
        <a:xfrm>
          <a:off x="3746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108857</xdr:rowOff>
    </xdr:from>
    <xdr:to>
      <xdr:col>24</xdr:col>
      <xdr:colOff>63500</xdr:colOff>
      <xdr:row>108</xdr:row>
      <xdr:rowOff>141514</xdr:rowOff>
    </xdr:to>
    <xdr:cxnSp macro="">
      <xdr:nvCxnSpPr>
        <xdr:cNvPr id="326" name="直線コネクタ 325"/>
        <xdr:cNvCxnSpPr/>
      </xdr:nvCxnSpPr>
      <xdr:spPr>
        <a:xfrm>
          <a:off x="3797300" y="18625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327" name="楕円 326"/>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108857</xdr:rowOff>
    </xdr:to>
    <xdr:cxnSp macro="">
      <xdr:nvCxnSpPr>
        <xdr:cNvPr id="328" name="直線コネクタ 327"/>
        <xdr:cNvCxnSpPr/>
      </xdr:nvCxnSpPr>
      <xdr:spPr>
        <a:xfrm>
          <a:off x="2908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164193</xdr:rowOff>
    </xdr:from>
    <xdr:to>
      <xdr:col>10</xdr:col>
      <xdr:colOff>165100</xdr:colOff>
      <xdr:row>108</xdr:row>
      <xdr:rowOff>94343</xdr:rowOff>
    </xdr:to>
    <xdr:sp macro="" textlink="">
      <xdr:nvSpPr>
        <xdr:cNvPr id="329" name="楕円 328"/>
        <xdr:cNvSpPr/>
      </xdr:nvSpPr>
      <xdr:spPr>
        <a:xfrm>
          <a:off x="1968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43543</xdr:rowOff>
    </xdr:from>
    <xdr:to>
      <xdr:col>15</xdr:col>
      <xdr:colOff>50800</xdr:colOff>
      <xdr:row>108</xdr:row>
      <xdr:rowOff>76200</xdr:rowOff>
    </xdr:to>
    <xdr:cxnSp macro="">
      <xdr:nvCxnSpPr>
        <xdr:cNvPr id="330" name="直線コネクタ 329"/>
        <xdr:cNvCxnSpPr/>
      </xdr:nvCxnSpPr>
      <xdr:spPr>
        <a:xfrm>
          <a:off x="2019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131536</xdr:rowOff>
    </xdr:from>
    <xdr:to>
      <xdr:col>6</xdr:col>
      <xdr:colOff>38100</xdr:colOff>
      <xdr:row>108</xdr:row>
      <xdr:rowOff>61686</xdr:rowOff>
    </xdr:to>
    <xdr:sp macro="" textlink="">
      <xdr:nvSpPr>
        <xdr:cNvPr id="331" name="楕円 330"/>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10886</xdr:rowOff>
    </xdr:from>
    <xdr:to>
      <xdr:col>10</xdr:col>
      <xdr:colOff>114300</xdr:colOff>
      <xdr:row>108</xdr:row>
      <xdr:rowOff>43543</xdr:rowOff>
    </xdr:to>
    <xdr:cxnSp macro="">
      <xdr:nvCxnSpPr>
        <xdr:cNvPr id="332" name="直線コネクタ 331"/>
        <xdr:cNvCxnSpPr/>
      </xdr:nvCxnSpPr>
      <xdr:spPr>
        <a:xfrm>
          <a:off x="1130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3"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4"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35"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36"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150784</xdr:rowOff>
    </xdr:from>
    <xdr:ext cx="405111" cy="259045"/>
    <xdr:sp macro="" textlink="">
      <xdr:nvSpPr>
        <xdr:cNvPr id="337" name="n_1mainValue【市民会館】&#10;有形固定資産減価償却率"/>
        <xdr:cNvSpPr txBox="1"/>
      </xdr:nvSpPr>
      <xdr:spPr>
        <a:xfrm>
          <a:off x="3582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118127</xdr:rowOff>
    </xdr:from>
    <xdr:ext cx="405111" cy="259045"/>
    <xdr:sp macro="" textlink="">
      <xdr:nvSpPr>
        <xdr:cNvPr id="338" name="n_2mainValue【市民会館】&#10;有形固定資産減価償却率"/>
        <xdr:cNvSpPr txBox="1"/>
      </xdr:nvSpPr>
      <xdr:spPr>
        <a:xfrm>
          <a:off x="2705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85470</xdr:rowOff>
    </xdr:from>
    <xdr:ext cx="405111" cy="259045"/>
    <xdr:sp macro="" textlink="">
      <xdr:nvSpPr>
        <xdr:cNvPr id="339" name="n_3mainValue【市民会館】&#10;有形固定資産減価償却率"/>
        <xdr:cNvSpPr txBox="1"/>
      </xdr:nvSpPr>
      <xdr:spPr>
        <a:xfrm>
          <a:off x="1816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340" name="n_4mainValue【市民会館】&#10;有形固定資産減価償却率"/>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2" name="テキスト ボックス 3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4" name="テキスト ボックス 3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6" name="テキスト ボックス 3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8" name="テキスト ボックス 3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62" name="直線コネクタ 361"/>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63"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64" name="直線コネクタ 363"/>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6" name="直線コネクタ 3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7"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8" name="フローチャート: 判断 367"/>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9" name="フローチャート: 判断 36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0" name="フローチャート: 判断 369"/>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71" name="フローチャート: 判断 370"/>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372" name="フローチャート: 判断 371"/>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378" name="楕円 377"/>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77488</xdr:rowOff>
    </xdr:from>
    <xdr:ext cx="469744" cy="259045"/>
    <xdr:sp macro="" textlink="">
      <xdr:nvSpPr>
        <xdr:cNvPr id="379" name="【市民会館】&#10;一人当たり面積該当値テキスト"/>
        <xdr:cNvSpPr txBox="1"/>
      </xdr:nvSpPr>
      <xdr:spPr>
        <a:xfrm>
          <a:off x="10515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80" name="楕円 379"/>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41911</xdr:rowOff>
    </xdr:to>
    <xdr:cxnSp macro="">
      <xdr:nvCxnSpPr>
        <xdr:cNvPr id="381" name="直線コネクタ 380"/>
        <xdr:cNvCxnSpPr/>
      </xdr:nvCxnSpPr>
      <xdr:spPr>
        <a:xfrm>
          <a:off x="9639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82" name="楕円 381"/>
        <xdr:cNvSpPr/>
      </xdr:nvSpPr>
      <xdr:spPr>
        <a:xfrm>
          <a:off x="8699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46482</xdr:rowOff>
    </xdr:to>
    <xdr:cxnSp macro="">
      <xdr:nvCxnSpPr>
        <xdr:cNvPr id="383" name="直線コネクタ 382"/>
        <xdr:cNvCxnSpPr/>
      </xdr:nvCxnSpPr>
      <xdr:spPr>
        <a:xfrm flipV="1">
          <a:off x="8750300" y="1838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167132</xdr:rowOff>
    </xdr:from>
    <xdr:to>
      <xdr:col>41</xdr:col>
      <xdr:colOff>101600</xdr:colOff>
      <xdr:row>107</xdr:row>
      <xdr:rowOff>97282</xdr:rowOff>
    </xdr:to>
    <xdr:sp macro="" textlink="">
      <xdr:nvSpPr>
        <xdr:cNvPr id="384" name="楕円 383"/>
        <xdr:cNvSpPr/>
      </xdr:nvSpPr>
      <xdr:spPr>
        <a:xfrm>
          <a:off x="781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46482</xdr:rowOff>
    </xdr:from>
    <xdr:to>
      <xdr:col>45</xdr:col>
      <xdr:colOff>177800</xdr:colOff>
      <xdr:row>107</xdr:row>
      <xdr:rowOff>46482</xdr:rowOff>
    </xdr:to>
    <xdr:cxnSp macro="">
      <xdr:nvCxnSpPr>
        <xdr:cNvPr id="385" name="直線コネクタ 384"/>
        <xdr:cNvCxnSpPr/>
      </xdr:nvCxnSpPr>
      <xdr:spPr>
        <a:xfrm>
          <a:off x="7861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254</xdr:rowOff>
    </xdr:from>
    <xdr:to>
      <xdr:col>36</xdr:col>
      <xdr:colOff>165100</xdr:colOff>
      <xdr:row>107</xdr:row>
      <xdr:rowOff>101854</xdr:rowOff>
    </xdr:to>
    <xdr:sp macro="" textlink="">
      <xdr:nvSpPr>
        <xdr:cNvPr id="386" name="楕円 385"/>
        <xdr:cNvSpPr/>
      </xdr:nvSpPr>
      <xdr:spPr>
        <a:xfrm>
          <a:off x="6921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46482</xdr:rowOff>
    </xdr:from>
    <xdr:to>
      <xdr:col>41</xdr:col>
      <xdr:colOff>50800</xdr:colOff>
      <xdr:row>107</xdr:row>
      <xdr:rowOff>51054</xdr:rowOff>
    </xdr:to>
    <xdr:cxnSp macro="">
      <xdr:nvCxnSpPr>
        <xdr:cNvPr id="387" name="直線コネクタ 386"/>
        <xdr:cNvCxnSpPr/>
      </xdr:nvCxnSpPr>
      <xdr:spPr>
        <a:xfrm flipV="1">
          <a:off x="6972300" y="1839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8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8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390"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391"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392"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93" name="n_2main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394" name="n_3mainValue【市民会館】&#10;一人当たり面積"/>
        <xdr:cNvSpPr txBox="1"/>
      </xdr:nvSpPr>
      <xdr:spPr>
        <a:xfrm>
          <a:off x="7626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92981</xdr:rowOff>
    </xdr:from>
    <xdr:ext cx="469744" cy="259045"/>
    <xdr:sp macro="" textlink="">
      <xdr:nvSpPr>
        <xdr:cNvPr id="395" name="n_4mainValue【市民会館】&#10;一人当たり面積"/>
        <xdr:cNvSpPr txBox="1"/>
      </xdr:nvSpPr>
      <xdr:spPr>
        <a:xfrm>
          <a:off x="6737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21" name="直線コネクタ 420"/>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22"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23" name="直線コネクタ 422"/>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5" name="直線コネクタ 42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26"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27" name="フローチャート: 判断 426"/>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28" name="フローチャート: 判断 427"/>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9" name="フローチャート: 判断 428"/>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31" name="フローチャート: 判断 430"/>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164193</xdr:rowOff>
    </xdr:from>
    <xdr:to>
      <xdr:col>85</xdr:col>
      <xdr:colOff>177800</xdr:colOff>
      <xdr:row>42</xdr:row>
      <xdr:rowOff>94343</xdr:rowOff>
    </xdr:to>
    <xdr:sp macro="" textlink="">
      <xdr:nvSpPr>
        <xdr:cNvPr id="437" name="楕円 436"/>
        <xdr:cNvSpPr/>
      </xdr:nvSpPr>
      <xdr:spPr>
        <a:xfrm>
          <a:off x="16268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79120</xdr:rowOff>
    </xdr:from>
    <xdr:ext cx="405111" cy="259045"/>
    <xdr:sp macro="" textlink="">
      <xdr:nvSpPr>
        <xdr:cNvPr id="438" name="【一般廃棄物処理施設】&#10;有形固定資産減価償却率該当値テキスト"/>
        <xdr:cNvSpPr txBox="1"/>
      </xdr:nvSpPr>
      <xdr:spPr>
        <a:xfrm>
          <a:off x="16357600" y="710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152763</xdr:rowOff>
    </xdr:from>
    <xdr:to>
      <xdr:col>81</xdr:col>
      <xdr:colOff>101600</xdr:colOff>
      <xdr:row>42</xdr:row>
      <xdr:rowOff>82913</xdr:rowOff>
    </xdr:to>
    <xdr:sp macro="" textlink="">
      <xdr:nvSpPr>
        <xdr:cNvPr id="439" name="楕円 438"/>
        <xdr:cNvSpPr/>
      </xdr:nvSpPr>
      <xdr:spPr>
        <a:xfrm>
          <a:off x="15430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32113</xdr:rowOff>
    </xdr:from>
    <xdr:to>
      <xdr:col>85</xdr:col>
      <xdr:colOff>127000</xdr:colOff>
      <xdr:row>42</xdr:row>
      <xdr:rowOff>43543</xdr:rowOff>
    </xdr:to>
    <xdr:cxnSp macro="">
      <xdr:nvCxnSpPr>
        <xdr:cNvPr id="440" name="直線コネクタ 439"/>
        <xdr:cNvCxnSpPr/>
      </xdr:nvCxnSpPr>
      <xdr:spPr>
        <a:xfrm>
          <a:off x="15481300" y="72330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141333</xdr:rowOff>
    </xdr:from>
    <xdr:to>
      <xdr:col>76</xdr:col>
      <xdr:colOff>165100</xdr:colOff>
      <xdr:row>42</xdr:row>
      <xdr:rowOff>71483</xdr:rowOff>
    </xdr:to>
    <xdr:sp macro="" textlink="">
      <xdr:nvSpPr>
        <xdr:cNvPr id="441" name="楕円 440"/>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20683</xdr:rowOff>
    </xdr:from>
    <xdr:to>
      <xdr:col>81</xdr:col>
      <xdr:colOff>50800</xdr:colOff>
      <xdr:row>42</xdr:row>
      <xdr:rowOff>32113</xdr:rowOff>
    </xdr:to>
    <xdr:cxnSp macro="">
      <xdr:nvCxnSpPr>
        <xdr:cNvPr id="442" name="直線コネクタ 441"/>
        <xdr:cNvCxnSpPr/>
      </xdr:nvCxnSpPr>
      <xdr:spPr>
        <a:xfrm>
          <a:off x="14592300" y="72215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131535</xdr:rowOff>
    </xdr:from>
    <xdr:to>
      <xdr:col>72</xdr:col>
      <xdr:colOff>38100</xdr:colOff>
      <xdr:row>42</xdr:row>
      <xdr:rowOff>61685</xdr:rowOff>
    </xdr:to>
    <xdr:sp macro="" textlink="">
      <xdr:nvSpPr>
        <xdr:cNvPr id="443" name="楕円 442"/>
        <xdr:cNvSpPr/>
      </xdr:nvSpPr>
      <xdr:spPr>
        <a:xfrm>
          <a:off x="1365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10885</xdr:rowOff>
    </xdr:from>
    <xdr:to>
      <xdr:col>76</xdr:col>
      <xdr:colOff>114300</xdr:colOff>
      <xdr:row>42</xdr:row>
      <xdr:rowOff>20683</xdr:rowOff>
    </xdr:to>
    <xdr:cxnSp macro="">
      <xdr:nvCxnSpPr>
        <xdr:cNvPr id="444" name="直線コネクタ 443"/>
        <xdr:cNvCxnSpPr/>
      </xdr:nvCxnSpPr>
      <xdr:spPr>
        <a:xfrm>
          <a:off x="13703300" y="72117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58057</xdr:rowOff>
    </xdr:from>
    <xdr:to>
      <xdr:col>67</xdr:col>
      <xdr:colOff>101600</xdr:colOff>
      <xdr:row>41</xdr:row>
      <xdr:rowOff>159657</xdr:rowOff>
    </xdr:to>
    <xdr:sp macro="" textlink="">
      <xdr:nvSpPr>
        <xdr:cNvPr id="445" name="楕円 444"/>
        <xdr:cNvSpPr/>
      </xdr:nvSpPr>
      <xdr:spPr>
        <a:xfrm>
          <a:off x="12763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108857</xdr:rowOff>
    </xdr:from>
    <xdr:to>
      <xdr:col>71</xdr:col>
      <xdr:colOff>177800</xdr:colOff>
      <xdr:row>42</xdr:row>
      <xdr:rowOff>10885</xdr:rowOff>
    </xdr:to>
    <xdr:cxnSp macro="">
      <xdr:nvCxnSpPr>
        <xdr:cNvPr id="446" name="直線コネクタ 445"/>
        <xdr:cNvCxnSpPr/>
      </xdr:nvCxnSpPr>
      <xdr:spPr>
        <a:xfrm>
          <a:off x="12814300" y="7138307"/>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47"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8"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50"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74040</xdr:rowOff>
    </xdr:from>
    <xdr:ext cx="405111" cy="259045"/>
    <xdr:sp macro="" textlink="">
      <xdr:nvSpPr>
        <xdr:cNvPr id="451" name="n_1mainValue【一般廃棄物処理施設】&#10;有形固定資産減価償却率"/>
        <xdr:cNvSpPr txBox="1"/>
      </xdr:nvSpPr>
      <xdr:spPr>
        <a:xfrm>
          <a:off x="152660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62610</xdr:rowOff>
    </xdr:from>
    <xdr:ext cx="405111" cy="259045"/>
    <xdr:sp macro="" textlink="">
      <xdr:nvSpPr>
        <xdr:cNvPr id="452" name="n_2mainValue【一般廃棄物処理施設】&#10;有形固定資産減価償却率"/>
        <xdr:cNvSpPr txBox="1"/>
      </xdr:nvSpPr>
      <xdr:spPr>
        <a:xfrm>
          <a:off x="14389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52812</xdr:rowOff>
    </xdr:from>
    <xdr:ext cx="405111" cy="259045"/>
    <xdr:sp macro="" textlink="">
      <xdr:nvSpPr>
        <xdr:cNvPr id="453" name="n_3mainValue【一般廃棄物処理施設】&#10;有形固定資産減価償却率"/>
        <xdr:cNvSpPr txBox="1"/>
      </xdr:nvSpPr>
      <xdr:spPr>
        <a:xfrm>
          <a:off x="13500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150784</xdr:rowOff>
    </xdr:from>
    <xdr:ext cx="405111" cy="259045"/>
    <xdr:sp macro="" textlink="">
      <xdr:nvSpPr>
        <xdr:cNvPr id="454" name="n_4mainValue【一般廃棄物処理施設】&#10;有形固定資産減価償却率"/>
        <xdr:cNvSpPr txBox="1"/>
      </xdr:nvSpPr>
      <xdr:spPr>
        <a:xfrm>
          <a:off x="12611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76" name="直線コネクタ 475"/>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77"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78" name="直線コネクタ 477"/>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79"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80" name="直線コネクタ 479"/>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481"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82" name="フローチャート: 判断 481"/>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83" name="フローチャート: 判断 482"/>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84" name="フローチャート: 判断 483"/>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85" name="フローチャート: 判断 484"/>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86" name="フローチャート: 判断 485"/>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52653</xdr:rowOff>
    </xdr:from>
    <xdr:to>
      <xdr:col>116</xdr:col>
      <xdr:colOff>114300</xdr:colOff>
      <xdr:row>40</xdr:row>
      <xdr:rowOff>154253</xdr:rowOff>
    </xdr:to>
    <xdr:sp macro="" textlink="">
      <xdr:nvSpPr>
        <xdr:cNvPr id="492" name="楕円 491"/>
        <xdr:cNvSpPr/>
      </xdr:nvSpPr>
      <xdr:spPr>
        <a:xfrm>
          <a:off x="22110700" y="6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31080</xdr:rowOff>
    </xdr:from>
    <xdr:ext cx="534377" cy="259045"/>
    <xdr:sp macro="" textlink="">
      <xdr:nvSpPr>
        <xdr:cNvPr id="493" name="【一般廃棄物処理施設】&#10;一人当たり有形固定資産（償却資産）額該当値テキスト"/>
        <xdr:cNvSpPr txBox="1"/>
      </xdr:nvSpPr>
      <xdr:spPr>
        <a:xfrm>
          <a:off x="22199600" y="68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55159</xdr:rowOff>
    </xdr:from>
    <xdr:to>
      <xdr:col>112</xdr:col>
      <xdr:colOff>38100</xdr:colOff>
      <xdr:row>40</xdr:row>
      <xdr:rowOff>156759</xdr:rowOff>
    </xdr:to>
    <xdr:sp macro="" textlink="">
      <xdr:nvSpPr>
        <xdr:cNvPr id="494" name="楕円 493"/>
        <xdr:cNvSpPr/>
      </xdr:nvSpPr>
      <xdr:spPr>
        <a:xfrm>
          <a:off x="21272500" y="69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103453</xdr:rowOff>
    </xdr:from>
    <xdr:to>
      <xdr:col>116</xdr:col>
      <xdr:colOff>63500</xdr:colOff>
      <xdr:row>40</xdr:row>
      <xdr:rowOff>105959</xdr:rowOff>
    </xdr:to>
    <xdr:cxnSp macro="">
      <xdr:nvCxnSpPr>
        <xdr:cNvPr id="495" name="直線コネクタ 494"/>
        <xdr:cNvCxnSpPr/>
      </xdr:nvCxnSpPr>
      <xdr:spPr>
        <a:xfrm flipV="1">
          <a:off x="21323300" y="6961453"/>
          <a:ext cx="8382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57537</xdr:rowOff>
    </xdr:from>
    <xdr:to>
      <xdr:col>107</xdr:col>
      <xdr:colOff>101600</xdr:colOff>
      <xdr:row>40</xdr:row>
      <xdr:rowOff>159137</xdr:rowOff>
    </xdr:to>
    <xdr:sp macro="" textlink="">
      <xdr:nvSpPr>
        <xdr:cNvPr id="496" name="楕円 495"/>
        <xdr:cNvSpPr/>
      </xdr:nvSpPr>
      <xdr:spPr>
        <a:xfrm>
          <a:off x="20383500" y="69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105959</xdr:rowOff>
    </xdr:from>
    <xdr:to>
      <xdr:col>111</xdr:col>
      <xdr:colOff>177800</xdr:colOff>
      <xdr:row>40</xdr:row>
      <xdr:rowOff>108337</xdr:rowOff>
    </xdr:to>
    <xdr:cxnSp macro="">
      <xdr:nvCxnSpPr>
        <xdr:cNvPr id="497" name="直線コネクタ 496"/>
        <xdr:cNvCxnSpPr/>
      </xdr:nvCxnSpPr>
      <xdr:spPr>
        <a:xfrm flipV="1">
          <a:off x="20434300" y="696395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59293</xdr:rowOff>
    </xdr:from>
    <xdr:to>
      <xdr:col>102</xdr:col>
      <xdr:colOff>165100</xdr:colOff>
      <xdr:row>40</xdr:row>
      <xdr:rowOff>160893</xdr:rowOff>
    </xdr:to>
    <xdr:sp macro="" textlink="">
      <xdr:nvSpPr>
        <xdr:cNvPr id="498" name="楕円 497"/>
        <xdr:cNvSpPr/>
      </xdr:nvSpPr>
      <xdr:spPr>
        <a:xfrm>
          <a:off x="19494500" y="6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108337</xdr:rowOff>
    </xdr:from>
    <xdr:to>
      <xdr:col>107</xdr:col>
      <xdr:colOff>50800</xdr:colOff>
      <xdr:row>40</xdr:row>
      <xdr:rowOff>110093</xdr:rowOff>
    </xdr:to>
    <xdr:cxnSp macro="">
      <xdr:nvCxnSpPr>
        <xdr:cNvPr id="499" name="直線コネクタ 498"/>
        <xdr:cNvCxnSpPr/>
      </xdr:nvCxnSpPr>
      <xdr:spPr>
        <a:xfrm flipV="1">
          <a:off x="19545300" y="6966337"/>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131639</xdr:rowOff>
    </xdr:from>
    <xdr:to>
      <xdr:col>98</xdr:col>
      <xdr:colOff>38100</xdr:colOff>
      <xdr:row>40</xdr:row>
      <xdr:rowOff>61789</xdr:rowOff>
    </xdr:to>
    <xdr:sp macro="" textlink="">
      <xdr:nvSpPr>
        <xdr:cNvPr id="500" name="楕円 499"/>
        <xdr:cNvSpPr/>
      </xdr:nvSpPr>
      <xdr:spPr>
        <a:xfrm>
          <a:off x="18605500" y="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10989</xdr:rowOff>
    </xdr:from>
    <xdr:to>
      <xdr:col>102</xdr:col>
      <xdr:colOff>114300</xdr:colOff>
      <xdr:row>40</xdr:row>
      <xdr:rowOff>110093</xdr:rowOff>
    </xdr:to>
    <xdr:cxnSp macro="">
      <xdr:nvCxnSpPr>
        <xdr:cNvPr id="501" name="直線コネクタ 500"/>
        <xdr:cNvCxnSpPr/>
      </xdr:nvCxnSpPr>
      <xdr:spPr>
        <a:xfrm>
          <a:off x="18656300" y="6868989"/>
          <a:ext cx="889000" cy="9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02"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03"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04"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505" name="n_4aveValue【一般廃棄物処理施設】&#10;一人当たり有形固定資産（償却資産）額"/>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147886</xdr:rowOff>
    </xdr:from>
    <xdr:ext cx="534377" cy="259045"/>
    <xdr:sp macro="" textlink="">
      <xdr:nvSpPr>
        <xdr:cNvPr id="506" name="n_1mainValue【一般廃棄物処理施設】&#10;一人当たり有形固定資産（償却資産）額"/>
        <xdr:cNvSpPr txBox="1"/>
      </xdr:nvSpPr>
      <xdr:spPr>
        <a:xfrm>
          <a:off x="21043411" y="70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150264</xdr:rowOff>
    </xdr:from>
    <xdr:ext cx="534377" cy="259045"/>
    <xdr:sp macro="" textlink="">
      <xdr:nvSpPr>
        <xdr:cNvPr id="507" name="n_2mainValue【一般廃棄物処理施設】&#10;一人当たり有形固定資産（償却資産）額"/>
        <xdr:cNvSpPr txBox="1"/>
      </xdr:nvSpPr>
      <xdr:spPr>
        <a:xfrm>
          <a:off x="20167111" y="70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152020</xdr:rowOff>
    </xdr:from>
    <xdr:ext cx="534377" cy="259045"/>
    <xdr:sp macro="" textlink="">
      <xdr:nvSpPr>
        <xdr:cNvPr id="508" name="n_3mainValue【一般廃棄物処理施設】&#10;一人当たり有形固定資産（償却資産）額"/>
        <xdr:cNvSpPr txBox="1"/>
      </xdr:nvSpPr>
      <xdr:spPr>
        <a:xfrm>
          <a:off x="19278111" y="70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78316</xdr:rowOff>
    </xdr:from>
    <xdr:ext cx="534377" cy="259045"/>
    <xdr:sp macro="" textlink="">
      <xdr:nvSpPr>
        <xdr:cNvPr id="509" name="n_4mainValue【一般廃棄物処理施設】&#10;一人当たり有形固定資産（償却資産）額"/>
        <xdr:cNvSpPr txBox="1"/>
      </xdr:nvSpPr>
      <xdr:spPr>
        <a:xfrm>
          <a:off x="18389111" y="65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5" name="直線コネクタ 534"/>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6"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7" name="直線コネクタ 536"/>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8"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9" name="直線コネクタ 53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40"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41" name="フローチャート: 判断 540"/>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2" name="フローチャート: 判断 541"/>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3" name="フローチャート: 判断 54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5" name="フローチャート: 判断 54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51" name="楕円 550"/>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52" name="【保健センター・保健所】&#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553" name="楕円 552"/>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156754</xdr:rowOff>
    </xdr:to>
    <xdr:cxnSp macro="">
      <xdr:nvCxnSpPr>
        <xdr:cNvPr id="554" name="直線コネクタ 553"/>
        <xdr:cNvCxnSpPr/>
      </xdr:nvCxnSpPr>
      <xdr:spPr>
        <a:xfrm>
          <a:off x="15481300" y="100681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55" name="楕円 554"/>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124097</xdr:rowOff>
    </xdr:to>
    <xdr:cxnSp macro="">
      <xdr:nvCxnSpPr>
        <xdr:cNvPr id="556" name="直線コネクタ 555"/>
        <xdr:cNvCxnSpPr/>
      </xdr:nvCxnSpPr>
      <xdr:spPr>
        <a:xfrm>
          <a:off x="14592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7983</xdr:rowOff>
    </xdr:from>
    <xdr:to>
      <xdr:col>72</xdr:col>
      <xdr:colOff>38100</xdr:colOff>
      <xdr:row>58</xdr:row>
      <xdr:rowOff>109583</xdr:rowOff>
    </xdr:to>
    <xdr:sp macro="" textlink="">
      <xdr:nvSpPr>
        <xdr:cNvPr id="557" name="楕円 556"/>
        <xdr:cNvSpPr/>
      </xdr:nvSpPr>
      <xdr:spPr>
        <a:xfrm>
          <a:off x="13652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58</xdr:row>
      <xdr:rowOff>91440</xdr:rowOff>
    </xdr:to>
    <xdr:cxnSp macro="">
      <xdr:nvCxnSpPr>
        <xdr:cNvPr id="558" name="直線コネクタ 557"/>
        <xdr:cNvCxnSpPr/>
      </xdr:nvCxnSpPr>
      <xdr:spPr>
        <a:xfrm>
          <a:off x="13703300" y="100028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105954</xdr:rowOff>
    </xdr:from>
    <xdr:to>
      <xdr:col>67</xdr:col>
      <xdr:colOff>101600</xdr:colOff>
      <xdr:row>59</xdr:row>
      <xdr:rowOff>36104</xdr:rowOff>
    </xdr:to>
    <xdr:sp macro="" textlink="">
      <xdr:nvSpPr>
        <xdr:cNvPr id="559" name="楕円 558"/>
        <xdr:cNvSpPr/>
      </xdr:nvSpPr>
      <xdr:spPr>
        <a:xfrm>
          <a:off x="1276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58783</xdr:rowOff>
    </xdr:from>
    <xdr:to>
      <xdr:col>71</xdr:col>
      <xdr:colOff>177800</xdr:colOff>
      <xdr:row>58</xdr:row>
      <xdr:rowOff>156754</xdr:rowOff>
    </xdr:to>
    <xdr:cxnSp macro="">
      <xdr:nvCxnSpPr>
        <xdr:cNvPr id="560" name="直線コネクタ 559"/>
        <xdr:cNvCxnSpPr/>
      </xdr:nvCxnSpPr>
      <xdr:spPr>
        <a:xfrm flipV="1">
          <a:off x="12814300" y="1000288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561"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62"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564"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565" name="n_1mainValue【保健センター・保健所】&#10;有形固定資産減価償却率"/>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66" name="n_2main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126110</xdr:rowOff>
    </xdr:from>
    <xdr:ext cx="405111" cy="259045"/>
    <xdr:sp macro="" textlink="">
      <xdr:nvSpPr>
        <xdr:cNvPr id="567" name="n_3mainValue【保健センター・保健所】&#10;有形固定資産減価償却率"/>
        <xdr:cNvSpPr txBox="1"/>
      </xdr:nvSpPr>
      <xdr:spPr>
        <a:xfrm>
          <a:off x="13500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568" name="n_4mainValue【保健センター・保健所】&#10;有形固定資産減価償却率"/>
        <xdr:cNvSpPr txBox="1"/>
      </xdr:nvSpPr>
      <xdr:spPr>
        <a:xfrm>
          <a:off x="12611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2" name="直線コネクタ 591"/>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4" name="直線コネクタ 59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5"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6" name="直線コネクタ 595"/>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7"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0" name="フローチャート: 判断 59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01" name="フローチャート: 判断 600"/>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2" name="フローチャート: 判断 601"/>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608" name="楕円 607"/>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609"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33020</xdr:rowOff>
    </xdr:from>
    <xdr:to>
      <xdr:col>112</xdr:col>
      <xdr:colOff>38100</xdr:colOff>
      <xdr:row>58</xdr:row>
      <xdr:rowOff>134620</xdr:rowOff>
    </xdr:to>
    <xdr:sp macro="" textlink="">
      <xdr:nvSpPr>
        <xdr:cNvPr id="610" name="楕円 609"/>
        <xdr:cNvSpPr/>
      </xdr:nvSpPr>
      <xdr:spPr>
        <a:xfrm>
          <a:off x="21272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83820</xdr:rowOff>
    </xdr:to>
    <xdr:cxnSp macro="">
      <xdr:nvCxnSpPr>
        <xdr:cNvPr id="611" name="直線コネクタ 610"/>
        <xdr:cNvCxnSpPr/>
      </xdr:nvCxnSpPr>
      <xdr:spPr>
        <a:xfrm flipV="1">
          <a:off x="21323300" y="10012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612" name="楕円 611"/>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83820</xdr:rowOff>
    </xdr:from>
    <xdr:to>
      <xdr:col>111</xdr:col>
      <xdr:colOff>177800</xdr:colOff>
      <xdr:row>58</xdr:row>
      <xdr:rowOff>91440</xdr:rowOff>
    </xdr:to>
    <xdr:cxnSp macro="">
      <xdr:nvCxnSpPr>
        <xdr:cNvPr id="613" name="直線コネクタ 612"/>
        <xdr:cNvCxnSpPr/>
      </xdr:nvCxnSpPr>
      <xdr:spPr>
        <a:xfrm flipV="1">
          <a:off x="20434300" y="10027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48260</xdr:rowOff>
    </xdr:from>
    <xdr:to>
      <xdr:col>102</xdr:col>
      <xdr:colOff>165100</xdr:colOff>
      <xdr:row>58</xdr:row>
      <xdr:rowOff>149860</xdr:rowOff>
    </xdr:to>
    <xdr:sp macro="" textlink="">
      <xdr:nvSpPr>
        <xdr:cNvPr id="614" name="楕円 613"/>
        <xdr:cNvSpPr/>
      </xdr:nvSpPr>
      <xdr:spPr>
        <a:xfrm>
          <a:off x="19494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91440</xdr:rowOff>
    </xdr:from>
    <xdr:to>
      <xdr:col>107</xdr:col>
      <xdr:colOff>50800</xdr:colOff>
      <xdr:row>58</xdr:row>
      <xdr:rowOff>99060</xdr:rowOff>
    </xdr:to>
    <xdr:cxnSp macro="">
      <xdr:nvCxnSpPr>
        <xdr:cNvPr id="615" name="直線コネクタ 614"/>
        <xdr:cNvCxnSpPr/>
      </xdr:nvCxnSpPr>
      <xdr:spPr>
        <a:xfrm flipV="1">
          <a:off x="19545300" y="1003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52070</xdr:rowOff>
    </xdr:from>
    <xdr:to>
      <xdr:col>98</xdr:col>
      <xdr:colOff>38100</xdr:colOff>
      <xdr:row>57</xdr:row>
      <xdr:rowOff>153670</xdr:rowOff>
    </xdr:to>
    <xdr:sp macro="" textlink="">
      <xdr:nvSpPr>
        <xdr:cNvPr id="616" name="楕円 615"/>
        <xdr:cNvSpPr/>
      </xdr:nvSpPr>
      <xdr:spPr>
        <a:xfrm>
          <a:off x="18605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102870</xdr:rowOff>
    </xdr:from>
    <xdr:to>
      <xdr:col>102</xdr:col>
      <xdr:colOff>114300</xdr:colOff>
      <xdr:row>58</xdr:row>
      <xdr:rowOff>99060</xdr:rowOff>
    </xdr:to>
    <xdr:cxnSp macro="">
      <xdr:nvCxnSpPr>
        <xdr:cNvPr id="617" name="直線コネクタ 616"/>
        <xdr:cNvCxnSpPr/>
      </xdr:nvCxnSpPr>
      <xdr:spPr>
        <a:xfrm>
          <a:off x="18656300" y="98755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8"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19"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20"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21"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151147</xdr:rowOff>
    </xdr:from>
    <xdr:ext cx="469744" cy="259045"/>
    <xdr:sp macro="" textlink="">
      <xdr:nvSpPr>
        <xdr:cNvPr id="622" name="n_1mainValue【保健センター・保健所】&#10;一人当たり面積"/>
        <xdr:cNvSpPr txBox="1"/>
      </xdr:nvSpPr>
      <xdr:spPr>
        <a:xfrm>
          <a:off x="210757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623" name="n_2mainValue【保健センター・保健所】&#10;一人当たり面積"/>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166387</xdr:rowOff>
    </xdr:from>
    <xdr:ext cx="469744" cy="259045"/>
    <xdr:sp macro="" textlink="">
      <xdr:nvSpPr>
        <xdr:cNvPr id="624" name="n_3mainValue【保健センター・保健所】&#10;一人当たり面積"/>
        <xdr:cNvSpPr txBox="1"/>
      </xdr:nvSpPr>
      <xdr:spPr>
        <a:xfrm>
          <a:off x="19310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170197</xdr:rowOff>
    </xdr:from>
    <xdr:ext cx="469744" cy="259045"/>
    <xdr:sp macro="" textlink="">
      <xdr:nvSpPr>
        <xdr:cNvPr id="625" name="n_4mainValue【保健センター・保健所】&#10;一人当たり面積"/>
        <xdr:cNvSpPr txBox="1"/>
      </xdr:nvSpPr>
      <xdr:spPr>
        <a:xfrm>
          <a:off x="18421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51" name="直線コネクタ 650"/>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52"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53" name="直線コネクタ 652"/>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5" name="直線コネクタ 65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656"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7" name="フローチャート: 判断 656"/>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8" name="フローチャート: 判断 657"/>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60" name="フローチャート: 判断 659"/>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61" name="フローチャート: 判断 660"/>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667" name="楕円 666"/>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668" name="【消防施設】&#10;有形固定資産減価償却率該当値テキスト"/>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157118</xdr:rowOff>
    </xdr:from>
    <xdr:to>
      <xdr:col>81</xdr:col>
      <xdr:colOff>101600</xdr:colOff>
      <xdr:row>83</xdr:row>
      <xdr:rowOff>87268</xdr:rowOff>
    </xdr:to>
    <xdr:sp macro="" textlink="">
      <xdr:nvSpPr>
        <xdr:cNvPr id="669" name="楕円 668"/>
        <xdr:cNvSpPr/>
      </xdr:nvSpPr>
      <xdr:spPr>
        <a:xfrm>
          <a:off x="1543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36468</xdr:rowOff>
    </xdr:from>
    <xdr:to>
      <xdr:col>85</xdr:col>
      <xdr:colOff>127000</xdr:colOff>
      <xdr:row>83</xdr:row>
      <xdr:rowOff>65858</xdr:rowOff>
    </xdr:to>
    <xdr:cxnSp macro="">
      <xdr:nvCxnSpPr>
        <xdr:cNvPr id="670" name="直線コネクタ 669"/>
        <xdr:cNvCxnSpPr/>
      </xdr:nvCxnSpPr>
      <xdr:spPr>
        <a:xfrm>
          <a:off x="15481300" y="1426681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71" name="楕円 670"/>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7076</xdr:rowOff>
    </xdr:from>
    <xdr:to>
      <xdr:col>81</xdr:col>
      <xdr:colOff>50800</xdr:colOff>
      <xdr:row>83</xdr:row>
      <xdr:rowOff>36468</xdr:rowOff>
    </xdr:to>
    <xdr:cxnSp macro="">
      <xdr:nvCxnSpPr>
        <xdr:cNvPr id="672" name="直線コネクタ 671"/>
        <xdr:cNvCxnSpPr/>
      </xdr:nvCxnSpPr>
      <xdr:spPr>
        <a:xfrm>
          <a:off x="14592300" y="142374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673" name="楕円 672"/>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83</xdr:row>
      <xdr:rowOff>7076</xdr:rowOff>
    </xdr:to>
    <xdr:cxnSp macro="">
      <xdr:nvCxnSpPr>
        <xdr:cNvPr id="674" name="直線コネクタ 673"/>
        <xdr:cNvCxnSpPr/>
      </xdr:nvCxnSpPr>
      <xdr:spPr>
        <a:xfrm>
          <a:off x="13703300" y="1420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147320</xdr:rowOff>
    </xdr:from>
    <xdr:to>
      <xdr:col>67</xdr:col>
      <xdr:colOff>101600</xdr:colOff>
      <xdr:row>82</xdr:row>
      <xdr:rowOff>77470</xdr:rowOff>
    </xdr:to>
    <xdr:sp macro="" textlink="">
      <xdr:nvSpPr>
        <xdr:cNvPr id="675" name="楕円 674"/>
        <xdr:cNvSpPr/>
      </xdr:nvSpPr>
      <xdr:spPr>
        <a:xfrm>
          <a:off x="1276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26670</xdr:rowOff>
    </xdr:from>
    <xdr:to>
      <xdr:col>71</xdr:col>
      <xdr:colOff>177800</xdr:colOff>
      <xdr:row>82</xdr:row>
      <xdr:rowOff>147501</xdr:rowOff>
    </xdr:to>
    <xdr:cxnSp macro="">
      <xdr:nvCxnSpPr>
        <xdr:cNvPr id="676" name="直線コネクタ 675"/>
        <xdr:cNvCxnSpPr/>
      </xdr:nvCxnSpPr>
      <xdr:spPr>
        <a:xfrm>
          <a:off x="12814300" y="1408557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677"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79"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680"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78395</xdr:rowOff>
    </xdr:from>
    <xdr:ext cx="405111" cy="259045"/>
    <xdr:sp macro="" textlink="">
      <xdr:nvSpPr>
        <xdr:cNvPr id="681" name="n_1mainValue【消防施設】&#10;有形固定資産減価償却率"/>
        <xdr:cNvSpPr txBox="1"/>
      </xdr:nvSpPr>
      <xdr:spPr>
        <a:xfrm>
          <a:off x="152660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82" name="n_2mainValue【消防施設】&#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17978</xdr:rowOff>
    </xdr:from>
    <xdr:ext cx="405111" cy="259045"/>
    <xdr:sp macro="" textlink="">
      <xdr:nvSpPr>
        <xdr:cNvPr id="683" name="n_3mainValue【消防施設】&#10;有形固定資産減価償却率"/>
        <xdr:cNvSpPr txBox="1"/>
      </xdr:nvSpPr>
      <xdr:spPr>
        <a:xfrm>
          <a:off x="13500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684" name="n_4mainValue【消防施設】&#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06" name="直線コネクタ 705"/>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9"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10" name="直線コネクタ 709"/>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11"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2" name="フローチャート: 判断 71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13" name="フローチャート: 判断 712"/>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14" name="フローチャート: 判断 713"/>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15" name="フローチャート: 判断 714"/>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6" name="フローチャート: 判断 7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22" name="楕円 721"/>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723" name="【消防施設】&#10;一人当たり面積該当値テキスト"/>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24" name="楕円 723"/>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725" name="直線コネクタ 724"/>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726" name="楕円 725"/>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727" name="直線コネクタ 726"/>
        <xdr:cNvCxnSpPr/>
      </xdr:nvCxnSpPr>
      <xdr:spPr>
        <a:xfrm flipV="1">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28" name="楕円 727"/>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83</xdr:row>
      <xdr:rowOff>159258</xdr:rowOff>
    </xdr:to>
    <xdr:cxnSp macro="">
      <xdr:nvCxnSpPr>
        <xdr:cNvPr id="729" name="直線コネクタ 728"/>
        <xdr:cNvCxnSpPr/>
      </xdr:nvCxnSpPr>
      <xdr:spPr>
        <a:xfrm>
          <a:off x="19545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156463</xdr:rowOff>
    </xdr:from>
    <xdr:to>
      <xdr:col>98</xdr:col>
      <xdr:colOff>38100</xdr:colOff>
      <xdr:row>83</xdr:row>
      <xdr:rowOff>86613</xdr:rowOff>
    </xdr:to>
    <xdr:sp macro="" textlink="">
      <xdr:nvSpPr>
        <xdr:cNvPr id="730" name="楕円 729"/>
        <xdr:cNvSpPr/>
      </xdr:nvSpPr>
      <xdr:spPr>
        <a:xfrm>
          <a:off x="18605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83</xdr:row>
      <xdr:rowOff>159258</xdr:rowOff>
    </xdr:to>
    <xdr:cxnSp macro="">
      <xdr:nvCxnSpPr>
        <xdr:cNvPr id="731" name="直線コネクタ 730"/>
        <xdr:cNvCxnSpPr/>
      </xdr:nvCxnSpPr>
      <xdr:spPr>
        <a:xfrm>
          <a:off x="18656300" y="142661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32"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33"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34"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5"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36"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7"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38"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103140</xdr:rowOff>
    </xdr:from>
    <xdr:ext cx="469744" cy="259045"/>
    <xdr:sp macro="" textlink="">
      <xdr:nvSpPr>
        <xdr:cNvPr id="739" name="n_4mainValue【消防施設】&#10;一人当たり面積"/>
        <xdr:cNvSpPr txBox="1"/>
      </xdr:nvSpPr>
      <xdr:spPr>
        <a:xfrm>
          <a:off x="18421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65" name="直線コネクタ 764"/>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6"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7" name="直線コネクタ 76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8"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9" name="直線コネクタ 768"/>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70"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71" name="フローチャート: 判断 77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72" name="フローチャート: 判断 771"/>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3" name="フローチャート: 判断 772"/>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74" name="フローチャート: 判断 773"/>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75" name="フローチャート: 判断 774"/>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781" name="楕円 780"/>
        <xdr:cNvSpPr/>
      </xdr:nvSpPr>
      <xdr:spPr>
        <a:xfrm>
          <a:off x="16268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782" name="【庁舎】&#10;有形固定資産減価償却率該当値テキスト"/>
        <xdr:cNvSpPr txBox="1"/>
      </xdr:nvSpPr>
      <xdr:spPr>
        <a:xfrm>
          <a:off x="16357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783" name="楕円 782"/>
        <xdr:cNvSpPr/>
      </xdr:nvSpPr>
      <xdr:spPr>
        <a:xfrm>
          <a:off x="1543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107</xdr:row>
      <xdr:rowOff>92529</xdr:rowOff>
    </xdr:to>
    <xdr:cxnSp macro="">
      <xdr:nvCxnSpPr>
        <xdr:cNvPr id="784" name="直線コネクタ 783"/>
        <xdr:cNvCxnSpPr/>
      </xdr:nvCxnSpPr>
      <xdr:spPr>
        <a:xfrm flipV="1">
          <a:off x="15481300" y="18315214"/>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27032</xdr:rowOff>
    </xdr:from>
    <xdr:to>
      <xdr:col>76</xdr:col>
      <xdr:colOff>165100</xdr:colOff>
      <xdr:row>107</xdr:row>
      <xdr:rowOff>128632</xdr:rowOff>
    </xdr:to>
    <xdr:sp macro="" textlink="">
      <xdr:nvSpPr>
        <xdr:cNvPr id="785" name="楕円 784"/>
        <xdr:cNvSpPr/>
      </xdr:nvSpPr>
      <xdr:spPr>
        <a:xfrm>
          <a:off x="1454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92529</xdr:rowOff>
    </xdr:to>
    <xdr:cxnSp macro="">
      <xdr:nvCxnSpPr>
        <xdr:cNvPr id="786" name="直線コネクタ 785"/>
        <xdr:cNvCxnSpPr/>
      </xdr:nvCxnSpPr>
      <xdr:spPr>
        <a:xfrm>
          <a:off x="14592300" y="184229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787" name="楕円 786"/>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76200</xdr:rowOff>
    </xdr:from>
    <xdr:to>
      <xdr:col>76</xdr:col>
      <xdr:colOff>114300</xdr:colOff>
      <xdr:row>107</xdr:row>
      <xdr:rowOff>77832</xdr:rowOff>
    </xdr:to>
    <xdr:cxnSp macro="">
      <xdr:nvCxnSpPr>
        <xdr:cNvPr id="788" name="直線コネクタ 787"/>
        <xdr:cNvCxnSpPr/>
      </xdr:nvCxnSpPr>
      <xdr:spPr>
        <a:xfrm>
          <a:off x="13703300" y="184213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789" name="楕円 788"/>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76200</xdr:rowOff>
    </xdr:to>
    <xdr:cxnSp macro="">
      <xdr:nvCxnSpPr>
        <xdr:cNvPr id="790" name="直線コネクタ 789"/>
        <xdr:cNvCxnSpPr/>
      </xdr:nvCxnSpPr>
      <xdr:spPr>
        <a:xfrm>
          <a:off x="12814300" y="183886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91"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2"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3"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94"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795" name="n_1mainValue【庁舎】&#10;有形固定資産減価償却率"/>
        <xdr:cNvSpPr txBox="1"/>
      </xdr:nvSpPr>
      <xdr:spPr>
        <a:xfrm>
          <a:off x="152660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119759</xdr:rowOff>
    </xdr:from>
    <xdr:ext cx="405111" cy="259045"/>
    <xdr:sp macro="" textlink="">
      <xdr:nvSpPr>
        <xdr:cNvPr id="796" name="n_2mainValue【庁舎】&#10;有形固定資産減価償却率"/>
        <xdr:cNvSpPr txBox="1"/>
      </xdr:nvSpPr>
      <xdr:spPr>
        <a:xfrm>
          <a:off x="14389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797" name="n_3mainValue【庁舎】&#10;有形固定資産減価償却率"/>
        <xdr:cNvSpPr txBox="1"/>
      </xdr:nvSpPr>
      <xdr:spPr>
        <a:xfrm>
          <a:off x="13500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798" name="n_4mainValue【庁舎】&#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24" name="直線コネクタ 823"/>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25"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26" name="直線コネクタ 825"/>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2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8" name="直線コネクタ 8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9"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30" name="フローチャート: 判断 82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1" name="フローチャート: 判断 830"/>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32" name="フローチャート: 判断 831"/>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33" name="フローチャート: 判断 832"/>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34" name="フローチャート: 判断 83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0" name="楕円 839"/>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841" name="【庁舎】&#10;一人当たり面積該当値テキスト"/>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118473</xdr:rowOff>
    </xdr:from>
    <xdr:to>
      <xdr:col>112</xdr:col>
      <xdr:colOff>38100</xdr:colOff>
      <xdr:row>106</xdr:row>
      <xdr:rowOff>48623</xdr:rowOff>
    </xdr:to>
    <xdr:sp macro="" textlink="">
      <xdr:nvSpPr>
        <xdr:cNvPr id="842" name="楕円 841"/>
        <xdr:cNvSpPr/>
      </xdr:nvSpPr>
      <xdr:spPr>
        <a:xfrm>
          <a:off x="2127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148045</xdr:rowOff>
    </xdr:to>
    <xdr:cxnSp macro="">
      <xdr:nvCxnSpPr>
        <xdr:cNvPr id="843" name="直線コネクタ 842"/>
        <xdr:cNvCxnSpPr/>
      </xdr:nvCxnSpPr>
      <xdr:spPr>
        <a:xfrm>
          <a:off x="21323300" y="18171523"/>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123371</xdr:rowOff>
    </xdr:from>
    <xdr:to>
      <xdr:col>107</xdr:col>
      <xdr:colOff>101600</xdr:colOff>
      <xdr:row>106</xdr:row>
      <xdr:rowOff>53521</xdr:rowOff>
    </xdr:to>
    <xdr:sp macro="" textlink="">
      <xdr:nvSpPr>
        <xdr:cNvPr id="844" name="楕円 843"/>
        <xdr:cNvSpPr/>
      </xdr:nvSpPr>
      <xdr:spPr>
        <a:xfrm>
          <a:off x="2038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169273</xdr:rowOff>
    </xdr:from>
    <xdr:to>
      <xdr:col>111</xdr:col>
      <xdr:colOff>177800</xdr:colOff>
      <xdr:row>106</xdr:row>
      <xdr:rowOff>2721</xdr:rowOff>
    </xdr:to>
    <xdr:cxnSp macro="">
      <xdr:nvCxnSpPr>
        <xdr:cNvPr id="845" name="直線コネクタ 844"/>
        <xdr:cNvCxnSpPr/>
      </xdr:nvCxnSpPr>
      <xdr:spPr>
        <a:xfrm flipV="1">
          <a:off x="20434300" y="181715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20501</xdr:rowOff>
    </xdr:from>
    <xdr:to>
      <xdr:col>102</xdr:col>
      <xdr:colOff>165100</xdr:colOff>
      <xdr:row>105</xdr:row>
      <xdr:rowOff>122101</xdr:rowOff>
    </xdr:to>
    <xdr:sp macro="" textlink="">
      <xdr:nvSpPr>
        <xdr:cNvPr id="846" name="楕円 845"/>
        <xdr:cNvSpPr/>
      </xdr:nvSpPr>
      <xdr:spPr>
        <a:xfrm>
          <a:off x="19494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71301</xdr:rowOff>
    </xdr:from>
    <xdr:to>
      <xdr:col>107</xdr:col>
      <xdr:colOff>50800</xdr:colOff>
      <xdr:row>106</xdr:row>
      <xdr:rowOff>2721</xdr:rowOff>
    </xdr:to>
    <xdr:cxnSp macro="">
      <xdr:nvCxnSpPr>
        <xdr:cNvPr id="847" name="直線コネクタ 846"/>
        <xdr:cNvCxnSpPr/>
      </xdr:nvCxnSpPr>
      <xdr:spPr>
        <a:xfrm>
          <a:off x="19545300" y="18073551"/>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848" name="楕円 847"/>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71301</xdr:rowOff>
    </xdr:from>
    <xdr:to>
      <xdr:col>102</xdr:col>
      <xdr:colOff>114300</xdr:colOff>
      <xdr:row>106</xdr:row>
      <xdr:rowOff>161108</xdr:rowOff>
    </xdr:to>
    <xdr:cxnSp macro="">
      <xdr:nvCxnSpPr>
        <xdr:cNvPr id="849" name="直線コネクタ 848"/>
        <xdr:cNvCxnSpPr/>
      </xdr:nvCxnSpPr>
      <xdr:spPr>
        <a:xfrm flipV="1">
          <a:off x="18656300" y="1807355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50"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851"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852"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853"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65150</xdr:rowOff>
    </xdr:from>
    <xdr:ext cx="469744" cy="259045"/>
    <xdr:sp macro="" textlink="">
      <xdr:nvSpPr>
        <xdr:cNvPr id="854" name="n_1mainValue【庁舎】&#10;一人当たり面積"/>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70048</xdr:rowOff>
    </xdr:from>
    <xdr:ext cx="469744" cy="259045"/>
    <xdr:sp macro="" textlink="">
      <xdr:nvSpPr>
        <xdr:cNvPr id="855" name="n_2mainValue【庁舎】&#10;一人当たり面積"/>
        <xdr:cNvSpPr txBox="1"/>
      </xdr:nvSpPr>
      <xdr:spPr>
        <a:xfrm>
          <a:off x="20199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138628</xdr:rowOff>
    </xdr:from>
    <xdr:ext cx="469744" cy="259045"/>
    <xdr:sp macro="" textlink="">
      <xdr:nvSpPr>
        <xdr:cNvPr id="856" name="n_3mainValue【庁舎】&#10;一人当たり面積"/>
        <xdr:cNvSpPr txBox="1"/>
      </xdr:nvSpPr>
      <xdr:spPr>
        <a:xfrm>
          <a:off x="19310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56985</xdr:rowOff>
    </xdr:from>
    <xdr:ext cx="469744" cy="259045"/>
    <xdr:sp macro="" textlink="">
      <xdr:nvSpPr>
        <xdr:cNvPr id="857" name="n_4mainValue【庁舎】&#10;一人当たり面積"/>
        <xdr:cNvSpPr txBox="1"/>
      </xdr:nvSpPr>
      <xdr:spPr>
        <a:xfrm>
          <a:off x="18421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a:t>
          </a:r>
          <a:r>
            <a:rPr kumimoji="1" lang="ja-JP" altLang="en-US" sz="1100">
              <a:solidFill>
                <a:schemeClr val="dk1"/>
              </a:solidFill>
              <a:effectLst/>
              <a:latin typeface="+mn-lt"/>
              <a:ea typeface="+mn-ea"/>
              <a:cs typeface="+mn-cs"/>
            </a:rPr>
            <a:t>いる施設が多い</a:t>
          </a:r>
          <a:r>
            <a:rPr kumimoji="1" lang="ja-JP" altLang="ja-JP" sz="1100">
              <a:solidFill>
                <a:schemeClr val="dk1"/>
              </a:solidFill>
              <a:effectLst/>
              <a:latin typeface="+mn-lt"/>
              <a:ea typeface="+mn-ea"/>
              <a:cs typeface="+mn-cs"/>
            </a:rPr>
            <a:t>。特に市民会館については、</a:t>
          </a:r>
          <a:r>
            <a:rPr kumimoji="1" lang="en-US" altLang="ja-JP" sz="1100">
              <a:solidFill>
                <a:schemeClr val="dk1"/>
              </a:solidFill>
              <a:effectLst/>
              <a:latin typeface="+mn-lt"/>
              <a:ea typeface="+mn-ea"/>
              <a:cs typeface="+mn-cs"/>
            </a:rPr>
            <a:t>1971</a:t>
          </a:r>
          <a:r>
            <a:rPr kumimoji="1" lang="ja-JP" altLang="ja-JP" sz="1100">
              <a:solidFill>
                <a:schemeClr val="dk1"/>
              </a:solidFill>
              <a:effectLst/>
              <a:latin typeface="+mn-lt"/>
              <a:ea typeface="+mn-ea"/>
              <a:cs typeface="+mn-cs"/>
            </a:rPr>
            <a:t>年度に建設し老朽化比率が高く有形固定資産減価償却率も高くなっているため、個別施設計画に基づき</a:t>
          </a:r>
          <a:r>
            <a:rPr kumimoji="1" lang="ja-JP" altLang="en-US" sz="1100">
              <a:solidFill>
                <a:schemeClr val="dk1"/>
              </a:solidFill>
              <a:effectLst/>
              <a:latin typeface="+mn-lt"/>
              <a:ea typeface="+mn-ea"/>
              <a:cs typeface="+mn-cs"/>
            </a:rPr>
            <a:t>新たに市民文化会館を</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に開館し、市民会館は閉館し取壊しを予定。市民文化会館については今後</a:t>
          </a:r>
          <a:r>
            <a:rPr kumimoji="1" lang="ja-JP" altLang="ja-JP" sz="1100">
              <a:solidFill>
                <a:schemeClr val="dk1"/>
              </a:solidFill>
              <a:effectLst/>
              <a:latin typeface="+mn-lt"/>
              <a:ea typeface="+mn-ea"/>
              <a:cs typeface="+mn-cs"/>
            </a:rPr>
            <a:t>計画的な修繕や改修により長寿命化を図る。また、一般廃棄物処理施設については、クリーンセンター、橋本不燃物処理場、大和干拓最終処分場の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施設全てにおいて有形固定資産減価償却率が高くなっている。ただし、個別施設計画に基づき</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年度の稼働に向けてリサイクルセンターを新たに建設</a:t>
          </a:r>
          <a:r>
            <a:rPr kumimoji="1" lang="ja-JP" altLang="en-US" sz="1100">
              <a:solidFill>
                <a:schemeClr val="dk1"/>
              </a:solidFill>
              <a:effectLst/>
              <a:latin typeface="+mn-lt"/>
              <a:ea typeface="+mn-ea"/>
              <a:cs typeface="+mn-cs"/>
            </a:rPr>
            <a:t>、クリーンセンターは廃止・取壊しを予定</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リサイクルセンターについては</a:t>
          </a:r>
          <a:r>
            <a:rPr kumimoji="1" lang="ja-JP" altLang="ja-JP" sz="1100">
              <a:solidFill>
                <a:schemeClr val="dk1"/>
              </a:solidFill>
              <a:effectLst/>
              <a:latin typeface="+mn-lt"/>
              <a:ea typeface="+mn-ea"/>
              <a:cs typeface="+mn-cs"/>
            </a:rPr>
            <a:t>建設後</a:t>
          </a:r>
          <a:r>
            <a:rPr kumimoji="1" lang="ja-JP" altLang="en-US" sz="1100">
              <a:solidFill>
                <a:schemeClr val="dk1"/>
              </a:solidFill>
              <a:effectLst/>
              <a:latin typeface="+mn-lt"/>
              <a:ea typeface="+mn-ea"/>
              <a:cs typeface="+mn-cs"/>
            </a:rPr>
            <a:t>一部事務組合で運営を行っていく予定</a:t>
          </a:r>
          <a:r>
            <a:rPr kumimoji="1" lang="ja-JP" altLang="ja-JP" sz="1100">
              <a:solidFill>
                <a:schemeClr val="dk1"/>
              </a:solidFill>
              <a:effectLst/>
              <a:latin typeface="+mn-lt"/>
              <a:ea typeface="+mn-ea"/>
              <a:cs typeface="+mn-cs"/>
            </a:rPr>
            <a:t>。橋本不燃物処理場、大和干拓最終処分場は、必要な修繕を行って維持し、耐用年数経過後に建替えを検討する。また、図書館、保健センターなどは本市が平成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年度に合併した時の施設をそのまま所有しているため一人当たりの面積が他の類似団体を上回っている。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人口の減少や全国平均を上回る高齢化率（平成２７年度国勢調査３０．７％）に加え、市の基幹産業が農漁業中心で企業が少なく、財政基盤が弱い地域であるため、類似団体平均を下回っている。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歳入面では、収納率の向上、受益者負担の適正化、未利用財産の売却等を推進する。歳出面では、職員数の削減（全会計で、平成１７年４月から平成３１年４月までに１２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人削減）、枠配分予算の導入による物件費の削減など、なお一層の自治体経営のスリム化を図るとともに、職員一人一人が創意工夫を発揮し、効果的かつ効率的な行財政運営を行う。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これは、合併算定替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縮減や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国勢調査人口の減の反映により、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一般財源である普通交付税が１０６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、臨時財政対策債が１８５百万円の減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今後も引き続き、公共施設等総合管理計画に基づく公共施設の統合再編、事業の選択と集中、受益者負担の適正化など更に踏み込んだ行財政改革の徹底を行っていくことが重要であると考えている。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544</xdr:rowOff>
    </xdr:from>
    <xdr:to>
      <xdr:col>23</xdr:col>
      <xdr:colOff>133350</xdr:colOff>
      <xdr:row>63</xdr:row>
      <xdr:rowOff>166007</xdr:rowOff>
    </xdr:to>
    <xdr:cxnSp macro="">
      <xdr:nvCxnSpPr>
        <xdr:cNvPr id="134" name="直線コネクタ 133"/>
        <xdr:cNvCxnSpPr/>
      </xdr:nvCxnSpPr>
      <xdr:spPr>
        <a:xfrm>
          <a:off x="4114800" y="10801894"/>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544</xdr:rowOff>
    </xdr:to>
    <xdr:cxnSp macro="">
      <xdr:nvCxnSpPr>
        <xdr:cNvPr id="137" name="直線コネクタ 136"/>
        <xdr:cNvCxnSpPr/>
      </xdr:nvCxnSpPr>
      <xdr:spPr>
        <a:xfrm>
          <a:off x="3225800" y="107950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76381</xdr:rowOff>
    </xdr:to>
    <xdr:cxnSp macro="">
      <xdr:nvCxnSpPr>
        <xdr:cNvPr id="140" name="直線コネクタ 139"/>
        <xdr:cNvCxnSpPr/>
      </xdr:nvCxnSpPr>
      <xdr:spPr>
        <a:xfrm flipV="1">
          <a:off x="2336800" y="1079500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75474</xdr:rowOff>
    </xdr:from>
    <xdr:to>
      <xdr:col>11</xdr:col>
      <xdr:colOff>31750</xdr:colOff>
      <xdr:row>63</xdr:row>
      <xdr:rowOff>76381</xdr:rowOff>
    </xdr:to>
    <xdr:cxnSp macro="">
      <xdr:nvCxnSpPr>
        <xdr:cNvPr id="143" name="直線コネクタ 142"/>
        <xdr:cNvCxnSpPr/>
      </xdr:nvCxnSpPr>
      <xdr:spPr>
        <a:xfrm>
          <a:off x="1447800" y="1070537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3" name="楕円 152"/>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4"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121194</xdr:rowOff>
    </xdr:from>
    <xdr:to>
      <xdr:col>19</xdr:col>
      <xdr:colOff>184150</xdr:colOff>
      <xdr:row>63</xdr:row>
      <xdr:rowOff>51344</xdr:rowOff>
    </xdr:to>
    <xdr:sp macro="" textlink="">
      <xdr:nvSpPr>
        <xdr:cNvPr id="155" name="楕円 154"/>
        <xdr:cNvSpPr/>
      </xdr:nvSpPr>
      <xdr:spPr>
        <a:xfrm>
          <a:off x="4064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36121</xdr:rowOff>
    </xdr:from>
    <xdr:ext cx="736600" cy="259045"/>
    <xdr:sp macro="" textlink="">
      <xdr:nvSpPr>
        <xdr:cNvPr id="156" name="テキスト ボックス 155"/>
        <xdr:cNvSpPr txBox="1"/>
      </xdr:nvSpPr>
      <xdr:spPr>
        <a:xfrm>
          <a:off x="3733800" y="108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7" name="楕円 156"/>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8" name="テキスト ボックス 157"/>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25581</xdr:rowOff>
    </xdr:from>
    <xdr:to>
      <xdr:col>11</xdr:col>
      <xdr:colOff>82550</xdr:colOff>
      <xdr:row>63</xdr:row>
      <xdr:rowOff>127181</xdr:rowOff>
    </xdr:to>
    <xdr:sp macro="" textlink="">
      <xdr:nvSpPr>
        <xdr:cNvPr id="159" name="楕円 158"/>
        <xdr:cNvSpPr/>
      </xdr:nvSpPr>
      <xdr:spPr>
        <a:xfrm>
          <a:off x="2286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111958</xdr:rowOff>
    </xdr:from>
    <xdr:ext cx="762000" cy="259045"/>
    <xdr:sp macro="" textlink="">
      <xdr:nvSpPr>
        <xdr:cNvPr id="160" name="テキスト ボックス 159"/>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1" name="楕円 160"/>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111051</xdr:rowOff>
    </xdr:from>
    <xdr:ext cx="762000" cy="259045"/>
    <xdr:sp macro="" textlink="">
      <xdr:nvSpPr>
        <xdr:cNvPr id="162" name="テキスト ボックス 161"/>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類似団体平均と比較して低くなっているのは、主に人件費が要因である。</a:t>
          </a:r>
        </a:p>
        <a:p>
          <a:r>
            <a:rPr kumimoji="1" lang="ja-JP" altLang="en-US" sz="1300">
              <a:latin typeface="ＭＳ Ｐゴシック" panose="020B0600070205080204" pitchFamily="50" charset="-128"/>
              <a:ea typeface="ＭＳ Ｐゴシック" panose="020B0600070205080204" pitchFamily="50" charset="-128"/>
            </a:rPr>
            <a:t>　人口１人あたりの人件費及び人件費に準ずる決算額が７１，６８２円で、類似団体平均の８３，９８６円を下回っており、これは、人口１，０００人あたり職員数が、類似団体の８．２４人に対し、柳川市は６．５７人と約２０％低くなっているように、職員数が類似団体に比べ少ないこと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164905</xdr:rowOff>
    </xdr:from>
    <xdr:to>
      <xdr:col>23</xdr:col>
      <xdr:colOff>133350</xdr:colOff>
      <xdr:row>82</xdr:row>
      <xdr:rowOff>20703</xdr:rowOff>
    </xdr:to>
    <xdr:cxnSp macro="">
      <xdr:nvCxnSpPr>
        <xdr:cNvPr id="195" name="直線コネクタ 194"/>
        <xdr:cNvCxnSpPr/>
      </xdr:nvCxnSpPr>
      <xdr:spPr>
        <a:xfrm>
          <a:off x="4114800" y="14052355"/>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164905</xdr:rowOff>
    </xdr:from>
    <xdr:to>
      <xdr:col>19</xdr:col>
      <xdr:colOff>133350</xdr:colOff>
      <xdr:row>82</xdr:row>
      <xdr:rowOff>18058</xdr:rowOff>
    </xdr:to>
    <xdr:cxnSp macro="">
      <xdr:nvCxnSpPr>
        <xdr:cNvPr id="198" name="直線コネクタ 197"/>
        <xdr:cNvCxnSpPr/>
      </xdr:nvCxnSpPr>
      <xdr:spPr>
        <a:xfrm flipV="1">
          <a:off x="3225800" y="14052355"/>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137880</xdr:rowOff>
    </xdr:from>
    <xdr:to>
      <xdr:col>15</xdr:col>
      <xdr:colOff>82550</xdr:colOff>
      <xdr:row>82</xdr:row>
      <xdr:rowOff>18058</xdr:rowOff>
    </xdr:to>
    <xdr:cxnSp macro="">
      <xdr:nvCxnSpPr>
        <xdr:cNvPr id="201" name="直線コネクタ 200"/>
        <xdr:cNvCxnSpPr/>
      </xdr:nvCxnSpPr>
      <xdr:spPr>
        <a:xfrm>
          <a:off x="2336800" y="14025330"/>
          <a:ext cx="8890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135313</xdr:rowOff>
    </xdr:from>
    <xdr:to>
      <xdr:col>11</xdr:col>
      <xdr:colOff>31750</xdr:colOff>
      <xdr:row>81</xdr:row>
      <xdr:rowOff>137880</xdr:rowOff>
    </xdr:to>
    <xdr:cxnSp macro="">
      <xdr:nvCxnSpPr>
        <xdr:cNvPr id="204" name="直線コネクタ 203"/>
        <xdr:cNvCxnSpPr/>
      </xdr:nvCxnSpPr>
      <xdr:spPr>
        <a:xfrm>
          <a:off x="1447800" y="14022763"/>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141353</xdr:rowOff>
    </xdr:from>
    <xdr:to>
      <xdr:col>23</xdr:col>
      <xdr:colOff>184150</xdr:colOff>
      <xdr:row>82</xdr:row>
      <xdr:rowOff>71503</xdr:rowOff>
    </xdr:to>
    <xdr:sp macro="" textlink="">
      <xdr:nvSpPr>
        <xdr:cNvPr id="214" name="楕円 213"/>
        <xdr:cNvSpPr/>
      </xdr:nvSpPr>
      <xdr:spPr>
        <a:xfrm>
          <a:off x="4902200" y="14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157880</xdr:rowOff>
    </xdr:from>
    <xdr:ext cx="762000" cy="259045"/>
    <xdr:sp macro="" textlink="">
      <xdr:nvSpPr>
        <xdr:cNvPr id="215" name="人件費・物件費等の状況該当値テキスト"/>
        <xdr:cNvSpPr txBox="1"/>
      </xdr:nvSpPr>
      <xdr:spPr>
        <a:xfrm>
          <a:off x="5041900" y="138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114105</xdr:rowOff>
    </xdr:from>
    <xdr:to>
      <xdr:col>19</xdr:col>
      <xdr:colOff>184150</xdr:colOff>
      <xdr:row>82</xdr:row>
      <xdr:rowOff>44255</xdr:rowOff>
    </xdr:to>
    <xdr:sp macro="" textlink="">
      <xdr:nvSpPr>
        <xdr:cNvPr id="216" name="楕円 215"/>
        <xdr:cNvSpPr/>
      </xdr:nvSpPr>
      <xdr:spPr>
        <a:xfrm>
          <a:off x="4064000" y="140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54432</xdr:rowOff>
    </xdr:from>
    <xdr:ext cx="736600" cy="259045"/>
    <xdr:sp macro="" textlink="">
      <xdr:nvSpPr>
        <xdr:cNvPr id="217" name="テキスト ボックス 216"/>
        <xdr:cNvSpPr txBox="1"/>
      </xdr:nvSpPr>
      <xdr:spPr>
        <a:xfrm>
          <a:off x="3733800" y="13770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138708</xdr:rowOff>
    </xdr:from>
    <xdr:to>
      <xdr:col>15</xdr:col>
      <xdr:colOff>133350</xdr:colOff>
      <xdr:row>82</xdr:row>
      <xdr:rowOff>68858</xdr:rowOff>
    </xdr:to>
    <xdr:sp macro="" textlink="">
      <xdr:nvSpPr>
        <xdr:cNvPr id="218" name="楕円 217"/>
        <xdr:cNvSpPr/>
      </xdr:nvSpPr>
      <xdr:spPr>
        <a:xfrm>
          <a:off x="3175000" y="140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79035</xdr:rowOff>
    </xdr:from>
    <xdr:ext cx="762000" cy="259045"/>
    <xdr:sp macro="" textlink="">
      <xdr:nvSpPr>
        <xdr:cNvPr id="219" name="テキスト ボックス 218"/>
        <xdr:cNvSpPr txBox="1"/>
      </xdr:nvSpPr>
      <xdr:spPr>
        <a:xfrm>
          <a:off x="2844800" y="137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87080</xdr:rowOff>
    </xdr:from>
    <xdr:to>
      <xdr:col>11</xdr:col>
      <xdr:colOff>82550</xdr:colOff>
      <xdr:row>82</xdr:row>
      <xdr:rowOff>17230</xdr:rowOff>
    </xdr:to>
    <xdr:sp macro="" textlink="">
      <xdr:nvSpPr>
        <xdr:cNvPr id="220" name="楕円 219"/>
        <xdr:cNvSpPr/>
      </xdr:nvSpPr>
      <xdr:spPr>
        <a:xfrm>
          <a:off x="2286000" y="139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27407</xdr:rowOff>
    </xdr:from>
    <xdr:ext cx="762000" cy="259045"/>
    <xdr:sp macro="" textlink="">
      <xdr:nvSpPr>
        <xdr:cNvPr id="221" name="テキスト ボックス 220"/>
        <xdr:cNvSpPr txBox="1"/>
      </xdr:nvSpPr>
      <xdr:spPr>
        <a:xfrm>
          <a:off x="1955800" y="137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84513</xdr:rowOff>
    </xdr:from>
    <xdr:to>
      <xdr:col>7</xdr:col>
      <xdr:colOff>31750</xdr:colOff>
      <xdr:row>82</xdr:row>
      <xdr:rowOff>14663</xdr:rowOff>
    </xdr:to>
    <xdr:sp macro="" textlink="">
      <xdr:nvSpPr>
        <xdr:cNvPr id="222" name="楕円 221"/>
        <xdr:cNvSpPr/>
      </xdr:nvSpPr>
      <xdr:spPr>
        <a:xfrm>
          <a:off x="1397000" y="13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24840</xdr:rowOff>
    </xdr:from>
    <xdr:ext cx="762000" cy="259045"/>
    <xdr:sp macro="" textlink="">
      <xdr:nvSpPr>
        <xdr:cNvPr id="223" name="テキスト ボックス 222"/>
        <xdr:cNvSpPr txBox="1"/>
      </xdr:nvSpPr>
      <xdr:spPr>
        <a:xfrm>
          <a:off x="1066800" y="137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前年度９９．０から０．１ポイント上がって９９．１となった。</a:t>
          </a:r>
        </a:p>
        <a:p>
          <a:r>
            <a:rPr kumimoji="1" lang="ja-JP" altLang="en-US" sz="1300">
              <a:latin typeface="ＭＳ Ｐゴシック" panose="020B0600070205080204" pitchFamily="50" charset="-128"/>
              <a:ea typeface="ＭＳ Ｐゴシック" panose="020B0600070205080204" pitchFamily="50" charset="-128"/>
            </a:rPr>
            <a:t>　原因としては、低給者が退職したことによるもの（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）、経験年数階層の変動によるもの（△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）、給与制度の総合的見直しに伴う現給保障が続いていることによるもの（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59" name="直線コネクタ 258"/>
        <xdr:cNvCxnSpPr/>
      </xdr:nvCxnSpPr>
      <xdr:spPr>
        <a:xfrm>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68943</xdr:rowOff>
    </xdr:to>
    <xdr:cxnSp macro="">
      <xdr:nvCxnSpPr>
        <xdr:cNvPr id="262" name="直線コネクタ 261"/>
        <xdr:cNvCxnSpPr/>
      </xdr:nvCxnSpPr>
      <xdr:spPr>
        <a:xfrm flipV="1">
          <a:off x="15290800" y="149497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68943</xdr:rowOff>
    </xdr:to>
    <xdr:cxnSp macro="">
      <xdr:nvCxnSpPr>
        <xdr:cNvPr id="265" name="直線コネクタ 264"/>
        <xdr:cNvCxnSpPr/>
      </xdr:nvCxnSpPr>
      <xdr:spPr>
        <a:xfrm>
          <a:off x="14401800" y="150703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120650</xdr:rowOff>
    </xdr:to>
    <xdr:cxnSp macro="">
      <xdr:nvCxnSpPr>
        <xdr:cNvPr id="268" name="直線コネクタ 267"/>
        <xdr:cNvCxnSpPr/>
      </xdr:nvCxnSpPr>
      <xdr:spPr>
        <a:xfrm flipV="1">
          <a:off x="13512800" y="150703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2" name="楕円 281"/>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3" name="テキスト ボックス 282"/>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平成３０年度の６．５６人から令和元年は６．５７人へ増加している。</a:t>
          </a:r>
        </a:p>
        <a:p>
          <a:r>
            <a:rPr kumimoji="1" lang="ja-JP" altLang="en-US" sz="1300">
              <a:latin typeface="ＭＳ Ｐゴシック" panose="020B0600070205080204" pitchFamily="50" charset="-128"/>
              <a:ea typeface="ＭＳ Ｐゴシック" panose="020B0600070205080204" pitchFamily="50" charset="-128"/>
            </a:rPr>
            <a:t>　平成１７年から平成２７年までの定員削減計画（全会計）が完了し、平成２８年４月１日時点で、職員削減目標の８１人を上回る１１４人の削減を達成した。</a:t>
          </a:r>
        </a:p>
        <a:p>
          <a:r>
            <a:rPr kumimoji="1" lang="ja-JP" altLang="en-US" sz="1300">
              <a:latin typeface="ＭＳ Ｐゴシック" panose="020B0600070205080204" pitchFamily="50" charset="-128"/>
              <a:ea typeface="ＭＳ Ｐゴシック" panose="020B0600070205080204" pitchFamily="50" charset="-128"/>
            </a:rPr>
            <a:t>　現在、令和２年までに職員数を４８０人とする計画に対し、令和２年４月１日現在の職員数は４７３人となっている。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55275</xdr:rowOff>
    </xdr:from>
    <xdr:to>
      <xdr:col>81</xdr:col>
      <xdr:colOff>44450</xdr:colOff>
      <xdr:row>60</xdr:row>
      <xdr:rowOff>56424</xdr:rowOff>
    </xdr:to>
    <xdr:cxnSp macro="">
      <xdr:nvCxnSpPr>
        <xdr:cNvPr id="324" name="直線コネクタ 323"/>
        <xdr:cNvCxnSpPr/>
      </xdr:nvCxnSpPr>
      <xdr:spPr>
        <a:xfrm>
          <a:off x="16179800" y="1034227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44934</xdr:rowOff>
    </xdr:from>
    <xdr:to>
      <xdr:col>77</xdr:col>
      <xdr:colOff>44450</xdr:colOff>
      <xdr:row>60</xdr:row>
      <xdr:rowOff>55275</xdr:rowOff>
    </xdr:to>
    <xdr:cxnSp macro="">
      <xdr:nvCxnSpPr>
        <xdr:cNvPr id="327" name="直線コネクタ 326"/>
        <xdr:cNvCxnSpPr/>
      </xdr:nvCxnSpPr>
      <xdr:spPr>
        <a:xfrm>
          <a:off x="15290800" y="1033193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44934</xdr:rowOff>
    </xdr:from>
    <xdr:to>
      <xdr:col>72</xdr:col>
      <xdr:colOff>203200</xdr:colOff>
      <xdr:row>60</xdr:row>
      <xdr:rowOff>51828</xdr:rowOff>
    </xdr:to>
    <xdr:cxnSp macro="">
      <xdr:nvCxnSpPr>
        <xdr:cNvPr id="330" name="直線コネクタ 329"/>
        <xdr:cNvCxnSpPr/>
      </xdr:nvCxnSpPr>
      <xdr:spPr>
        <a:xfrm flipV="1">
          <a:off x="14401800" y="103319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51828</xdr:rowOff>
    </xdr:to>
    <xdr:cxnSp macro="">
      <xdr:nvCxnSpPr>
        <xdr:cNvPr id="333" name="直線コネクタ 332"/>
        <xdr:cNvCxnSpPr/>
      </xdr:nvCxnSpPr>
      <xdr:spPr>
        <a:xfrm>
          <a:off x="13512800" y="1033308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3" name="楕円 342"/>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4"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4475</xdr:rowOff>
    </xdr:from>
    <xdr:to>
      <xdr:col>77</xdr:col>
      <xdr:colOff>95250</xdr:colOff>
      <xdr:row>60</xdr:row>
      <xdr:rowOff>106075</xdr:rowOff>
    </xdr:to>
    <xdr:sp macro="" textlink="">
      <xdr:nvSpPr>
        <xdr:cNvPr id="345" name="楕円 344"/>
        <xdr:cNvSpPr/>
      </xdr:nvSpPr>
      <xdr:spPr>
        <a:xfrm>
          <a:off x="16129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116252</xdr:rowOff>
    </xdr:from>
    <xdr:ext cx="736600" cy="259045"/>
    <xdr:sp macro="" textlink="">
      <xdr:nvSpPr>
        <xdr:cNvPr id="346" name="テキスト ボックス 345"/>
        <xdr:cNvSpPr txBox="1"/>
      </xdr:nvSpPr>
      <xdr:spPr>
        <a:xfrm>
          <a:off x="15798800" y="1006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165584</xdr:rowOff>
    </xdr:from>
    <xdr:to>
      <xdr:col>73</xdr:col>
      <xdr:colOff>44450</xdr:colOff>
      <xdr:row>60</xdr:row>
      <xdr:rowOff>95734</xdr:rowOff>
    </xdr:to>
    <xdr:sp macro="" textlink="">
      <xdr:nvSpPr>
        <xdr:cNvPr id="347" name="楕円 346"/>
        <xdr:cNvSpPr/>
      </xdr:nvSpPr>
      <xdr:spPr>
        <a:xfrm>
          <a:off x="15240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105911</xdr:rowOff>
    </xdr:from>
    <xdr:ext cx="762000" cy="259045"/>
    <xdr:sp macro="" textlink="">
      <xdr:nvSpPr>
        <xdr:cNvPr id="348" name="テキスト ボックス 347"/>
        <xdr:cNvSpPr txBox="1"/>
      </xdr:nvSpPr>
      <xdr:spPr>
        <a:xfrm>
          <a:off x="14909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1028</xdr:rowOff>
    </xdr:from>
    <xdr:to>
      <xdr:col>68</xdr:col>
      <xdr:colOff>203200</xdr:colOff>
      <xdr:row>60</xdr:row>
      <xdr:rowOff>102628</xdr:rowOff>
    </xdr:to>
    <xdr:sp macro="" textlink="">
      <xdr:nvSpPr>
        <xdr:cNvPr id="349" name="楕円 348"/>
        <xdr:cNvSpPr/>
      </xdr:nvSpPr>
      <xdr:spPr>
        <a:xfrm>
          <a:off x="14351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112805</xdr:rowOff>
    </xdr:from>
    <xdr:ext cx="762000" cy="259045"/>
    <xdr:sp macro="" textlink="">
      <xdr:nvSpPr>
        <xdr:cNvPr id="350" name="テキスト ボックス 349"/>
        <xdr:cNvSpPr txBox="1"/>
      </xdr:nvSpPr>
      <xdr:spPr>
        <a:xfrm>
          <a:off x="14020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51" name="楕円 350"/>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52" name="テキスト ボックス 351"/>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類似団体より２．７ポイント下回っており、また、本市の前年度比率より１．０ポイント改善している。</a:t>
          </a:r>
        </a:p>
        <a:p>
          <a:r>
            <a:rPr kumimoji="1" lang="ja-JP" altLang="en-US" sz="1200">
              <a:latin typeface="ＭＳ Ｐゴシック" panose="020B0600070205080204" pitchFamily="50" charset="-128"/>
              <a:ea typeface="ＭＳ Ｐゴシック" panose="020B0600070205080204" pitchFamily="50" charset="-128"/>
            </a:rPr>
            <a:t>　この主な要因は、平成２８年度の繰上償還の実施により、平成２９年度の償還金が大きく減少したためである。しかし、令和元年度は大型事業の借り入れの償還の開始や普通交付税額や臨時財政対策債発行可能額などの減少により標準財政規模が減少したため、単年度の実質公債比率は増加している。</a:t>
          </a:r>
        </a:p>
        <a:p>
          <a:r>
            <a:rPr kumimoji="1" lang="ja-JP" altLang="en-US" sz="1200">
              <a:latin typeface="ＭＳ Ｐゴシック" panose="020B0600070205080204" pitchFamily="50" charset="-128"/>
              <a:ea typeface="ＭＳ Ｐゴシック" panose="020B0600070205080204" pitchFamily="50" charset="-128"/>
            </a:rPr>
            <a:t>　今後も、市債の借入にあたっては財政効率の高い地方債を取捨選択するなどして、地方債元利償還金に係る財政負担を適正規模に維持するよう努める。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126093</xdr:rowOff>
    </xdr:to>
    <xdr:cxnSp macro="">
      <xdr:nvCxnSpPr>
        <xdr:cNvPr id="388" name="直線コネクタ 387"/>
        <xdr:cNvCxnSpPr/>
      </xdr:nvCxnSpPr>
      <xdr:spPr>
        <a:xfrm flipV="1">
          <a:off x="16179800" y="66977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58057</xdr:rowOff>
    </xdr:to>
    <xdr:cxnSp macro="">
      <xdr:nvCxnSpPr>
        <xdr:cNvPr id="391" name="直線コネクタ 390"/>
        <xdr:cNvCxnSpPr/>
      </xdr:nvCxnSpPr>
      <xdr:spPr>
        <a:xfrm flipV="1">
          <a:off x="15290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1512</xdr:rowOff>
    </xdr:to>
    <xdr:cxnSp macro="">
      <xdr:nvCxnSpPr>
        <xdr:cNvPr id="394" name="直線コネクタ 393"/>
        <xdr:cNvCxnSpPr/>
      </xdr:nvCxnSpPr>
      <xdr:spPr>
        <a:xfrm flipV="1">
          <a:off x="14401800" y="691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24493</xdr:rowOff>
    </xdr:to>
    <xdr:cxnSp macro="">
      <xdr:nvCxnSpPr>
        <xdr:cNvPr id="397" name="直線コネクタ 396"/>
        <xdr:cNvCxnSpPr/>
      </xdr:nvCxnSpPr>
      <xdr:spPr>
        <a:xfrm flipV="1">
          <a:off x="13512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7" name="楕円 406"/>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8" name="公債費負担の状況該当値テキスト"/>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9" name="楕円 408"/>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10" name="テキスト ボックス 409"/>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1" name="楕円 410"/>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12" name="テキスト ボックス 41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3" name="楕円 412"/>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4" name="テキスト ボックス 413"/>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5" name="楕円 414"/>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6" name="テキスト ボックス 415"/>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類似団体より０．６ポイント下回っており、また、本市の前年度比率より５．６ポイント増加している。</a:t>
          </a:r>
        </a:p>
        <a:p>
          <a:r>
            <a:rPr kumimoji="1" lang="ja-JP" altLang="en-US" sz="1150">
              <a:latin typeface="ＭＳ Ｐゴシック" panose="020B0600070205080204" pitchFamily="50" charset="-128"/>
              <a:ea typeface="ＭＳ Ｐゴシック" panose="020B0600070205080204" pitchFamily="50" charset="-128"/>
            </a:rPr>
            <a:t>　これは、市民文化会館整備事業や火葬施設整備等事業などの大型事業の進捗により地方債の残高が増加したためである。</a:t>
          </a:r>
        </a:p>
        <a:p>
          <a:r>
            <a:rPr kumimoji="1" lang="ja-JP" altLang="en-US" sz="1150">
              <a:latin typeface="ＭＳ Ｐゴシック" panose="020B0600070205080204" pitchFamily="50" charset="-128"/>
              <a:ea typeface="ＭＳ Ｐゴシック" panose="020B0600070205080204" pitchFamily="50" charset="-128"/>
            </a:rPr>
            <a:t>　今後も、市民文化会館整備事業や一般廃棄物処理施設整備事業といった大型事業が控えていることから、中期財政計画に沿った財政運営を行い、新規借り入れの抑制や繰上償還により地方債残高を抑えることで、将来的に安定的な財政運営を目指す。　さらに、公債費等義務的経費の削減を中心とする行財政改革を進め、健全な財政運営に努める。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104805</xdr:rowOff>
    </xdr:from>
    <xdr:to>
      <xdr:col>81</xdr:col>
      <xdr:colOff>44450</xdr:colOff>
      <xdr:row>14</xdr:row>
      <xdr:rowOff>169152</xdr:rowOff>
    </xdr:to>
    <xdr:cxnSp macro="">
      <xdr:nvCxnSpPr>
        <xdr:cNvPr id="452" name="直線コネクタ 451"/>
        <xdr:cNvCxnSpPr/>
      </xdr:nvCxnSpPr>
      <xdr:spPr>
        <a:xfrm>
          <a:off x="16179800" y="250510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104805</xdr:rowOff>
    </xdr:from>
    <xdr:to>
      <xdr:col>77</xdr:col>
      <xdr:colOff>44450</xdr:colOff>
      <xdr:row>14</xdr:row>
      <xdr:rowOff>118594</xdr:rowOff>
    </xdr:to>
    <xdr:cxnSp macro="">
      <xdr:nvCxnSpPr>
        <xdr:cNvPr id="455" name="直線コネクタ 454"/>
        <xdr:cNvCxnSpPr/>
      </xdr:nvCxnSpPr>
      <xdr:spPr>
        <a:xfrm flipV="1">
          <a:off x="15290800" y="250510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118594</xdr:rowOff>
    </xdr:from>
    <xdr:to>
      <xdr:col>72</xdr:col>
      <xdr:colOff>203200</xdr:colOff>
      <xdr:row>14</xdr:row>
      <xdr:rowOff>163407</xdr:rowOff>
    </xdr:to>
    <xdr:cxnSp macro="">
      <xdr:nvCxnSpPr>
        <xdr:cNvPr id="458" name="直線コネクタ 457"/>
        <xdr:cNvCxnSpPr/>
      </xdr:nvCxnSpPr>
      <xdr:spPr>
        <a:xfrm flipV="1">
          <a:off x="14401800" y="251889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163407</xdr:rowOff>
    </xdr:from>
    <xdr:to>
      <xdr:col>68</xdr:col>
      <xdr:colOff>152400</xdr:colOff>
      <xdr:row>15</xdr:row>
      <xdr:rowOff>73539</xdr:rowOff>
    </xdr:to>
    <xdr:cxnSp macro="">
      <xdr:nvCxnSpPr>
        <xdr:cNvPr id="461" name="直線コネクタ 460"/>
        <xdr:cNvCxnSpPr/>
      </xdr:nvCxnSpPr>
      <xdr:spPr>
        <a:xfrm flipV="1">
          <a:off x="13512800" y="2563707"/>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118352</xdr:rowOff>
    </xdr:from>
    <xdr:to>
      <xdr:col>81</xdr:col>
      <xdr:colOff>95250</xdr:colOff>
      <xdr:row>15</xdr:row>
      <xdr:rowOff>48502</xdr:rowOff>
    </xdr:to>
    <xdr:sp macro="" textlink="">
      <xdr:nvSpPr>
        <xdr:cNvPr id="471" name="楕円 470"/>
        <xdr:cNvSpPr/>
      </xdr:nvSpPr>
      <xdr:spPr>
        <a:xfrm>
          <a:off x="169672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134879</xdr:rowOff>
    </xdr:from>
    <xdr:ext cx="762000" cy="259045"/>
    <xdr:sp macro="" textlink="">
      <xdr:nvSpPr>
        <xdr:cNvPr id="472" name="将来負担の状況該当値テキスト"/>
        <xdr:cNvSpPr txBox="1"/>
      </xdr:nvSpPr>
      <xdr:spPr>
        <a:xfrm>
          <a:off x="17106900" y="23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54005</xdr:rowOff>
    </xdr:from>
    <xdr:to>
      <xdr:col>77</xdr:col>
      <xdr:colOff>95250</xdr:colOff>
      <xdr:row>14</xdr:row>
      <xdr:rowOff>155605</xdr:rowOff>
    </xdr:to>
    <xdr:sp macro="" textlink="">
      <xdr:nvSpPr>
        <xdr:cNvPr id="473" name="楕円 472"/>
        <xdr:cNvSpPr/>
      </xdr:nvSpPr>
      <xdr:spPr>
        <a:xfrm>
          <a:off x="16129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165782</xdr:rowOff>
    </xdr:from>
    <xdr:ext cx="736600" cy="259045"/>
    <xdr:sp macro="" textlink="">
      <xdr:nvSpPr>
        <xdr:cNvPr id="474" name="テキスト ボックス 473"/>
        <xdr:cNvSpPr txBox="1"/>
      </xdr:nvSpPr>
      <xdr:spPr>
        <a:xfrm>
          <a:off x="15798800" y="222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67794</xdr:rowOff>
    </xdr:from>
    <xdr:to>
      <xdr:col>73</xdr:col>
      <xdr:colOff>44450</xdr:colOff>
      <xdr:row>14</xdr:row>
      <xdr:rowOff>169394</xdr:rowOff>
    </xdr:to>
    <xdr:sp macro="" textlink="">
      <xdr:nvSpPr>
        <xdr:cNvPr id="475" name="楕円 474"/>
        <xdr:cNvSpPr/>
      </xdr:nvSpPr>
      <xdr:spPr>
        <a:xfrm>
          <a:off x="15240000" y="2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8121</xdr:rowOff>
    </xdr:from>
    <xdr:ext cx="762000" cy="259045"/>
    <xdr:sp macro="" textlink="">
      <xdr:nvSpPr>
        <xdr:cNvPr id="476" name="テキスト ボックス 475"/>
        <xdr:cNvSpPr txBox="1"/>
      </xdr:nvSpPr>
      <xdr:spPr>
        <a:xfrm>
          <a:off x="14909800" y="223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112607</xdr:rowOff>
    </xdr:from>
    <xdr:to>
      <xdr:col>68</xdr:col>
      <xdr:colOff>203200</xdr:colOff>
      <xdr:row>15</xdr:row>
      <xdr:rowOff>42757</xdr:rowOff>
    </xdr:to>
    <xdr:sp macro="" textlink="">
      <xdr:nvSpPr>
        <xdr:cNvPr id="477" name="楕円 476"/>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52934</xdr:rowOff>
    </xdr:from>
    <xdr:ext cx="762000" cy="259045"/>
    <xdr:sp macro="" textlink="">
      <xdr:nvSpPr>
        <xdr:cNvPr id="478" name="テキスト ボックス 477"/>
        <xdr:cNvSpPr txBox="1"/>
      </xdr:nvSpPr>
      <xdr:spPr>
        <a:xfrm>
          <a:off x="14020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22739</xdr:rowOff>
    </xdr:from>
    <xdr:to>
      <xdr:col>64</xdr:col>
      <xdr:colOff>152400</xdr:colOff>
      <xdr:row>15</xdr:row>
      <xdr:rowOff>124339</xdr:rowOff>
    </xdr:to>
    <xdr:sp macro="" textlink="">
      <xdr:nvSpPr>
        <xdr:cNvPr id="479" name="楕円 478"/>
        <xdr:cNvSpPr/>
      </xdr:nvSpPr>
      <xdr:spPr>
        <a:xfrm>
          <a:off x="13462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134516</xdr:rowOff>
    </xdr:from>
    <xdr:ext cx="762000" cy="259045"/>
    <xdr:sp macro="" textlink="">
      <xdr:nvSpPr>
        <xdr:cNvPr id="480" name="テキスト ボックス 479"/>
        <xdr:cNvSpPr txBox="1"/>
      </xdr:nvSpPr>
      <xdr:spPr>
        <a:xfrm>
          <a:off x="13131800" y="23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元年度において２６．８％と全国平均及び類似団体平均と比較しても高い水準となっている。要因としては、総合的見直しを導入したことで現給保障が発生したためである。なお、定員削減計画は順調に進んでおり、平成３０年度から令和元年度の職員数は１人減である。今後も給与制度の適正化を行うとともに、定員削減計画を通じて人件費を削減す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35560</xdr:rowOff>
    </xdr:to>
    <xdr:cxnSp macro="">
      <xdr:nvCxnSpPr>
        <xdr:cNvPr id="66" name="直線コネクタ 65"/>
        <xdr:cNvCxnSpPr/>
      </xdr:nvCxnSpPr>
      <xdr:spPr>
        <a:xfrm>
          <a:off x="3987800" y="653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xdr:cNvCxnSpPr/>
      </xdr:nvCxnSpPr>
      <xdr:spPr>
        <a:xfrm>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5080</xdr:rowOff>
    </xdr:to>
    <xdr:cxnSp macro="">
      <xdr:nvCxnSpPr>
        <xdr:cNvPr id="72" name="直線コネクタ 71"/>
        <xdr:cNvCxnSpPr/>
      </xdr:nvCxnSpPr>
      <xdr:spPr>
        <a:xfrm>
          <a:off x="2209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5080</xdr:rowOff>
    </xdr:to>
    <xdr:cxnSp macro="">
      <xdr:nvCxnSpPr>
        <xdr:cNvPr id="75" name="直線コネクタ 74"/>
        <xdr:cNvCxnSpPr/>
      </xdr:nvCxnSpPr>
      <xdr:spPr>
        <a:xfrm>
          <a:off x="1320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需用費や委託料の節減を図ったものの、学校給食の調理業務を一部直営から民間委託へ移行したことなどにより、前年度より０．５ポイント増加している一方で、類似団体より０．６ポイント低い水準である。</a:t>
          </a:r>
        </a:p>
        <a:p>
          <a:r>
            <a:rPr kumimoji="1" lang="ja-JP" altLang="en-US" sz="1100">
              <a:latin typeface="ＭＳ Ｐゴシック" panose="020B0600070205080204" pitchFamily="50" charset="-128"/>
              <a:ea typeface="ＭＳ Ｐゴシック" panose="020B0600070205080204" pitchFamily="50" charset="-128"/>
            </a:rPr>
            <a:t>　今後も、経常経費節減に向けて、事務用品や光熱水費、委託料等の内部管理経費について、事務の効率化と創意工夫による改善に努める。</a:t>
          </a:r>
        </a:p>
        <a:p>
          <a:r>
            <a:rPr kumimoji="1" lang="ja-JP" altLang="en-US" sz="1100">
              <a:latin typeface="ＭＳ Ｐゴシック" panose="020B0600070205080204" pitchFamily="50" charset="-128"/>
              <a:ea typeface="ＭＳ Ｐゴシック" panose="020B0600070205080204" pitchFamily="50" charset="-128"/>
            </a:rPr>
            <a:t>　また、施設の維持管理については、業務委託の際、費用対効果の検証を常に行うとともに、業務委託の仕様や契約方法の見直しを行い、長期継続契約などの活用により契約総額の削減を図る。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110998</xdr:rowOff>
    </xdr:to>
    <xdr:cxnSp macro="">
      <xdr:nvCxnSpPr>
        <xdr:cNvPr id="125" name="直線コネクタ 124"/>
        <xdr:cNvCxnSpPr/>
      </xdr:nvCxnSpPr>
      <xdr:spPr>
        <a:xfrm>
          <a:off x="15671800" y="2637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65278</xdr:rowOff>
    </xdr:to>
    <xdr:cxnSp macro="">
      <xdr:nvCxnSpPr>
        <xdr:cNvPr id="128" name="直線コネクタ 127"/>
        <xdr:cNvCxnSpPr/>
      </xdr:nvCxnSpPr>
      <xdr:spPr>
        <a:xfrm>
          <a:off x="14782800" y="2609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37846</xdr:rowOff>
    </xdr:to>
    <xdr:cxnSp macro="">
      <xdr:nvCxnSpPr>
        <xdr:cNvPr id="131" name="直線コネクタ 130"/>
        <xdr:cNvCxnSpPr/>
      </xdr:nvCxnSpPr>
      <xdr:spPr>
        <a:xfrm>
          <a:off x="13893800" y="2582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10414</xdr:rowOff>
    </xdr:to>
    <xdr:cxnSp macro="">
      <xdr:nvCxnSpPr>
        <xdr:cNvPr id="134" name="直線コネクタ 133"/>
        <xdr:cNvCxnSpPr/>
      </xdr:nvCxnSpPr>
      <xdr:spPr>
        <a:xfrm>
          <a:off x="13004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60198</xdr:rowOff>
    </xdr:from>
    <xdr:to>
      <xdr:col>82</xdr:col>
      <xdr:colOff>158750</xdr:colOff>
      <xdr:row>15</xdr:row>
      <xdr:rowOff>161798</xdr:rowOff>
    </xdr:to>
    <xdr:sp macro="" textlink="">
      <xdr:nvSpPr>
        <xdr:cNvPr id="144" name="楕円 143"/>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76725</xdr:rowOff>
    </xdr:from>
    <xdr:ext cx="762000" cy="259045"/>
    <xdr:sp macro="" textlink="">
      <xdr:nvSpPr>
        <xdr:cNvPr id="145" name="物件費該当値テキスト"/>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6" name="楕円 145"/>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7" name="テキスト ボックス 146"/>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8" name="楕円 147"/>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9" name="テキスト ボックス 148"/>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保育所運営費、老人保護費などは依然増加しており、類似団体平均を上回っている状況が続いている。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今後も、資格審査等を適正に行い、健全な財政運営に努める。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81280</xdr:rowOff>
    </xdr:to>
    <xdr:cxnSp macro="">
      <xdr:nvCxnSpPr>
        <xdr:cNvPr id="186" name="直線コネクタ 185"/>
        <xdr:cNvCxnSpPr/>
      </xdr:nvCxnSpPr>
      <xdr:spPr>
        <a:xfrm>
          <a:off x="3987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104140</xdr:rowOff>
    </xdr:to>
    <xdr:cxnSp macro="">
      <xdr:nvCxnSpPr>
        <xdr:cNvPr id="189" name="直線コネクタ 188"/>
        <xdr:cNvCxnSpPr/>
      </xdr:nvCxnSpPr>
      <xdr:spPr>
        <a:xfrm flipV="1">
          <a:off x="3098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104140</xdr:rowOff>
    </xdr:to>
    <xdr:cxnSp macro="">
      <xdr:nvCxnSpPr>
        <xdr:cNvPr id="192" name="直線コネクタ 191"/>
        <xdr:cNvCxnSpPr/>
      </xdr:nvCxnSpPr>
      <xdr:spPr>
        <a:xfrm>
          <a:off x="2209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66040</xdr:rowOff>
    </xdr:to>
    <xdr:cxnSp macro="">
      <xdr:nvCxnSpPr>
        <xdr:cNvPr id="195" name="直線コネクタ 194"/>
        <xdr:cNvCxnSpPr/>
      </xdr:nvCxnSpPr>
      <xdr:spPr>
        <a:xfrm>
          <a:off x="1320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5" name="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06"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7" name="楕円 206"/>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63517</xdr:rowOff>
    </xdr:from>
    <xdr:ext cx="736600" cy="259045"/>
    <xdr:sp macro="" textlink="">
      <xdr:nvSpPr>
        <xdr:cNvPr id="208" name="テキスト ボックス 207"/>
        <xdr:cNvSpPr txBox="1"/>
      </xdr:nvSpPr>
      <xdr:spPr>
        <a:xfrm>
          <a:off x="3606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xdr:rowOff>
    </xdr:from>
    <xdr:to>
      <xdr:col>11</xdr:col>
      <xdr:colOff>60325</xdr:colOff>
      <xdr:row>56</xdr:row>
      <xdr:rowOff>116840</xdr:rowOff>
    </xdr:to>
    <xdr:sp macro="" textlink="">
      <xdr:nvSpPr>
        <xdr:cNvPr id="211" name="楕円 210"/>
        <xdr:cNvSpPr/>
      </xdr:nvSpPr>
      <xdr:spPr>
        <a:xfrm>
          <a:off x="2159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101617</xdr:rowOff>
    </xdr:from>
    <xdr:ext cx="762000" cy="259045"/>
    <xdr:sp macro="" textlink="">
      <xdr:nvSpPr>
        <xdr:cNvPr id="212" name="テキスト ボックス 211"/>
        <xdr:cNvSpPr txBox="1"/>
      </xdr:nvSpPr>
      <xdr:spPr>
        <a:xfrm>
          <a:off x="1828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3" name="楕円 212"/>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14" name="テキスト ボックス 213"/>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一般財源収入額の減少によるもので、令和元年度においては、繰出金は減少したが、分母である一般財源収入額が減少したため、前年度と比較して０．４％の増となっている。</a:t>
          </a:r>
        </a:p>
        <a:p>
          <a:r>
            <a:rPr kumimoji="1" lang="ja-JP" altLang="en-US" sz="1300">
              <a:latin typeface="ＭＳ Ｐゴシック" panose="020B0600070205080204" pitchFamily="50" charset="-128"/>
              <a:ea typeface="ＭＳ Ｐゴシック" panose="020B0600070205080204" pitchFamily="50" charset="-128"/>
            </a:rPr>
            <a:t>　今後も、経常経費の節減を図るとともに、税や使用料、負担金の徴収をより強化すること等により、事業ごとの経営の健全化に努め、普通会計の負担額の軽減を図る。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43724</xdr:rowOff>
    </xdr:to>
    <xdr:cxnSp macro="">
      <xdr:nvCxnSpPr>
        <xdr:cNvPr id="249" name="直線コネクタ 248"/>
        <xdr:cNvCxnSpPr/>
      </xdr:nvCxnSpPr>
      <xdr:spPr>
        <a:xfrm>
          <a:off x="15671800" y="9790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17599</xdr:rowOff>
    </xdr:to>
    <xdr:cxnSp macro="">
      <xdr:nvCxnSpPr>
        <xdr:cNvPr id="252" name="直線コネクタ 251"/>
        <xdr:cNvCxnSpPr/>
      </xdr:nvCxnSpPr>
      <xdr:spPr>
        <a:xfrm>
          <a:off x="14782800" y="97706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169454</xdr:rowOff>
    </xdr:to>
    <xdr:cxnSp macro="">
      <xdr:nvCxnSpPr>
        <xdr:cNvPr id="255" name="直線コネクタ 254"/>
        <xdr:cNvCxnSpPr/>
      </xdr:nvCxnSpPr>
      <xdr:spPr>
        <a:xfrm>
          <a:off x="13893800" y="9751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149860</xdr:rowOff>
    </xdr:to>
    <xdr:cxnSp macro="">
      <xdr:nvCxnSpPr>
        <xdr:cNvPr id="258" name="直線コネクタ 257"/>
        <xdr:cNvCxnSpPr/>
      </xdr:nvCxnSpPr>
      <xdr:spPr>
        <a:xfrm>
          <a:off x="13004800" y="9718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68" name="楕円 267"/>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136451</xdr:rowOff>
    </xdr:from>
    <xdr:ext cx="762000" cy="259045"/>
    <xdr:sp macro="" textlink="">
      <xdr:nvSpPr>
        <xdr:cNvPr id="269"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0" name="楕円 269"/>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1" name="テキスト ボックス 270"/>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2" name="楕円 271"/>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3" name="テキスト ボックス 272"/>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5" name="テキスト ボックス 27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6" name="楕円 275"/>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7" name="テキスト ボックス 276"/>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補助費等について、東山老人ホーム組合の解散などにより費用が減少したしたことにより、前年度より０．２ポイント減少しており、類似団体より４．６ポイント下回っている。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今後も、補助金の交付にあたっては、十分な審査を行い、適正な運用を行う。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5842</xdr:rowOff>
    </xdr:to>
    <xdr:cxnSp macro="">
      <xdr:nvCxnSpPr>
        <xdr:cNvPr id="307" name="直線コネクタ 306"/>
        <xdr:cNvCxnSpPr/>
      </xdr:nvCxnSpPr>
      <xdr:spPr>
        <a:xfrm flipV="1">
          <a:off x="15671800" y="5997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24130</xdr:rowOff>
    </xdr:to>
    <xdr:cxnSp macro="">
      <xdr:nvCxnSpPr>
        <xdr:cNvPr id="310" name="直線コネクタ 309"/>
        <xdr:cNvCxnSpPr/>
      </xdr:nvCxnSpPr>
      <xdr:spPr>
        <a:xfrm flipV="1">
          <a:off x="14782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24130</xdr:rowOff>
    </xdr:to>
    <xdr:cxnSp macro="">
      <xdr:nvCxnSpPr>
        <xdr:cNvPr id="313" name="直線コネクタ 312"/>
        <xdr:cNvCxnSpPr/>
      </xdr:nvCxnSpPr>
      <xdr:spPr>
        <a:xfrm>
          <a:off x="13893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14986</xdr:rowOff>
    </xdr:to>
    <xdr:cxnSp macro="">
      <xdr:nvCxnSpPr>
        <xdr:cNvPr id="316" name="直線コネクタ 315"/>
        <xdr:cNvCxnSpPr/>
      </xdr:nvCxnSpPr>
      <xdr:spPr>
        <a:xfrm>
          <a:off x="13004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26" name="楕円 325"/>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7"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2" name="楕円 331"/>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3" name="テキスト ボックス 332"/>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4" name="楕円 333"/>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5" name="テキスト ボックス 334"/>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類似団体平均を０．１ポイント下回っているものの、平成２７年度に借入れた大型事業の償還が令和元年度に開始となり元利償還金が増加したため数値が悪化している。　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抑制す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56787</xdr:rowOff>
    </xdr:from>
    <xdr:to>
      <xdr:col>24</xdr:col>
      <xdr:colOff>25400</xdr:colOff>
      <xdr:row>77</xdr:row>
      <xdr:rowOff>109038</xdr:rowOff>
    </xdr:to>
    <xdr:cxnSp macro="">
      <xdr:nvCxnSpPr>
        <xdr:cNvPr id="370" name="直線コネクタ 369"/>
        <xdr:cNvCxnSpPr/>
      </xdr:nvCxnSpPr>
      <xdr:spPr>
        <a:xfrm>
          <a:off x="3987800" y="132584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11068</xdr:rowOff>
    </xdr:from>
    <xdr:to>
      <xdr:col>19</xdr:col>
      <xdr:colOff>187325</xdr:colOff>
      <xdr:row>77</xdr:row>
      <xdr:rowOff>56787</xdr:rowOff>
    </xdr:to>
    <xdr:cxnSp macro="">
      <xdr:nvCxnSpPr>
        <xdr:cNvPr id="373" name="直線コネクタ 372"/>
        <xdr:cNvCxnSpPr/>
      </xdr:nvCxnSpPr>
      <xdr:spPr>
        <a:xfrm>
          <a:off x="3098800" y="132127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11068</xdr:rowOff>
    </xdr:from>
    <xdr:to>
      <xdr:col>15</xdr:col>
      <xdr:colOff>98425</xdr:colOff>
      <xdr:row>78</xdr:row>
      <xdr:rowOff>2902</xdr:rowOff>
    </xdr:to>
    <xdr:cxnSp macro="">
      <xdr:nvCxnSpPr>
        <xdr:cNvPr id="376" name="直線コネクタ 375"/>
        <xdr:cNvCxnSpPr/>
      </xdr:nvCxnSpPr>
      <xdr:spPr>
        <a:xfrm flipV="1">
          <a:off x="2209800" y="1321271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2902</xdr:rowOff>
    </xdr:to>
    <xdr:cxnSp macro="">
      <xdr:nvCxnSpPr>
        <xdr:cNvPr id="379" name="直線コネクタ 378"/>
        <xdr:cNvCxnSpPr/>
      </xdr:nvCxnSpPr>
      <xdr:spPr>
        <a:xfrm>
          <a:off x="1320800" y="133564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89" name="楕円 388"/>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74765</xdr:rowOff>
    </xdr:from>
    <xdr:ext cx="762000" cy="259045"/>
    <xdr:sp macro="" textlink="">
      <xdr:nvSpPr>
        <xdr:cNvPr id="390" name="公債費該当値テキスト"/>
        <xdr:cNvSpPr txBox="1"/>
      </xdr:nvSpPr>
      <xdr:spPr>
        <a:xfrm>
          <a:off x="4914900" y="131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1" name="楕円 390"/>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2" name="テキスト ボックス 391"/>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131718</xdr:rowOff>
    </xdr:from>
    <xdr:to>
      <xdr:col>15</xdr:col>
      <xdr:colOff>149225</xdr:colOff>
      <xdr:row>77</xdr:row>
      <xdr:rowOff>61868</xdr:rowOff>
    </xdr:to>
    <xdr:sp macro="" textlink="">
      <xdr:nvSpPr>
        <xdr:cNvPr id="393" name="楕円 392"/>
        <xdr:cNvSpPr/>
      </xdr:nvSpPr>
      <xdr:spPr>
        <a:xfrm>
          <a:off x="3048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72044</xdr:rowOff>
    </xdr:from>
    <xdr:ext cx="762000" cy="259045"/>
    <xdr:sp macro="" textlink="">
      <xdr:nvSpPr>
        <xdr:cNvPr id="394" name="テキスト ボックス 393"/>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123552</xdr:rowOff>
    </xdr:from>
    <xdr:to>
      <xdr:col>11</xdr:col>
      <xdr:colOff>60325</xdr:colOff>
      <xdr:row>78</xdr:row>
      <xdr:rowOff>53702</xdr:rowOff>
    </xdr:to>
    <xdr:sp macro="" textlink="">
      <xdr:nvSpPr>
        <xdr:cNvPr id="395" name="楕円 394"/>
        <xdr:cNvSpPr/>
      </xdr:nvSpPr>
      <xdr:spPr>
        <a:xfrm>
          <a:off x="2159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38479</xdr:rowOff>
    </xdr:from>
    <xdr:ext cx="762000" cy="259045"/>
    <xdr:sp macro="" textlink="">
      <xdr:nvSpPr>
        <xdr:cNvPr id="396" name="テキスト ボックス 395"/>
        <xdr:cNvSpPr txBox="1"/>
      </xdr:nvSpPr>
      <xdr:spPr>
        <a:xfrm>
          <a:off x="1828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前年度と比較して１．６ポイント増加しており、類似団体平均より２．３ポイント高い状況にある。</a:t>
          </a:r>
        </a:p>
        <a:p>
          <a:r>
            <a:rPr kumimoji="1" lang="ja-JP" altLang="en-US" sz="1200">
              <a:latin typeface="ＭＳ Ｐゴシック" panose="020B0600070205080204" pitchFamily="50" charset="-128"/>
              <a:ea typeface="ＭＳ Ｐゴシック" panose="020B0600070205080204" pitchFamily="50" charset="-128"/>
            </a:rPr>
            <a:t>　区分ごとの類似団体比較としては、前年度と同様に人件費、扶助費、その他（主に繰出金）は平均を上回っている状況である。</a:t>
          </a:r>
        </a:p>
        <a:p>
          <a:r>
            <a:rPr kumimoji="1" lang="ja-JP" altLang="en-US" sz="1200">
              <a:latin typeface="ＭＳ Ｐゴシック" panose="020B0600070205080204" pitchFamily="50" charset="-128"/>
              <a:ea typeface="ＭＳ Ｐゴシック" panose="020B0600070205080204" pitchFamily="50" charset="-128"/>
            </a:rPr>
            <a:t>　令和元年度で普通交付税の合併算定替が終了するため、今後も厳しい財政状況となることが予想されるが、行財政改革を徹底することで財政基盤の強化を図り、より健全な財政運営を行う。</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156718</xdr:rowOff>
    </xdr:to>
    <xdr:cxnSp macro="">
      <xdr:nvCxnSpPr>
        <xdr:cNvPr id="429" name="直線コネクタ 428"/>
        <xdr:cNvCxnSpPr/>
      </xdr:nvCxnSpPr>
      <xdr:spPr>
        <a:xfrm>
          <a:off x="15671800" y="132852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110998</xdr:rowOff>
    </xdr:to>
    <xdr:cxnSp macro="">
      <xdr:nvCxnSpPr>
        <xdr:cNvPr id="432" name="直線コネクタ 431"/>
        <xdr:cNvCxnSpPr/>
      </xdr:nvCxnSpPr>
      <xdr:spPr>
        <a:xfrm flipV="1">
          <a:off x="14782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110998</xdr:rowOff>
    </xdr:to>
    <xdr:cxnSp macro="">
      <xdr:nvCxnSpPr>
        <xdr:cNvPr id="435" name="直線コネクタ 434"/>
        <xdr:cNvCxnSpPr/>
      </xdr:nvCxnSpPr>
      <xdr:spPr>
        <a:xfrm>
          <a:off x="13893800" y="132532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51563</xdr:rowOff>
    </xdr:to>
    <xdr:cxnSp macro="">
      <xdr:nvCxnSpPr>
        <xdr:cNvPr id="438" name="直線コネクタ 437"/>
        <xdr:cNvCxnSpPr/>
      </xdr:nvCxnSpPr>
      <xdr:spPr>
        <a:xfrm>
          <a:off x="13004800" y="13152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8" name="楕円 447"/>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9"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0" name="楕円 449"/>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1" name="テキスト ボックス 450"/>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2" name="楕円 451"/>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3" name="テキスト ボックス 452"/>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4" name="楕円 453"/>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5" name="テキスト ボックス 454"/>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6" name="楕円 455"/>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57" name="テキスト ボックス 456"/>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130832</xdr:rowOff>
    </xdr:from>
    <xdr:to>
      <xdr:col>29</xdr:col>
      <xdr:colOff>127000</xdr:colOff>
      <xdr:row>17</xdr:row>
      <xdr:rowOff>132465</xdr:rowOff>
    </xdr:to>
    <xdr:cxnSp macro="">
      <xdr:nvCxnSpPr>
        <xdr:cNvPr id="52" name="直線コネクタ 51"/>
        <xdr:cNvCxnSpPr/>
      </xdr:nvCxnSpPr>
      <xdr:spPr bwMode="auto">
        <a:xfrm flipV="1">
          <a:off x="5003800" y="3093107"/>
          <a:ext cx="6477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132465</xdr:rowOff>
    </xdr:from>
    <xdr:to>
      <xdr:col>26</xdr:col>
      <xdr:colOff>50800</xdr:colOff>
      <xdr:row>17</xdr:row>
      <xdr:rowOff>148842</xdr:rowOff>
    </xdr:to>
    <xdr:cxnSp macro="">
      <xdr:nvCxnSpPr>
        <xdr:cNvPr id="55" name="直線コネクタ 54"/>
        <xdr:cNvCxnSpPr/>
      </xdr:nvCxnSpPr>
      <xdr:spPr bwMode="auto">
        <a:xfrm flipV="1">
          <a:off x="4305300" y="3094740"/>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148842</xdr:rowOff>
    </xdr:from>
    <xdr:to>
      <xdr:col>22</xdr:col>
      <xdr:colOff>114300</xdr:colOff>
      <xdr:row>17</xdr:row>
      <xdr:rowOff>160387</xdr:rowOff>
    </xdr:to>
    <xdr:cxnSp macro="">
      <xdr:nvCxnSpPr>
        <xdr:cNvPr id="58" name="直線コネクタ 57"/>
        <xdr:cNvCxnSpPr/>
      </xdr:nvCxnSpPr>
      <xdr:spPr bwMode="auto">
        <a:xfrm flipV="1">
          <a:off x="3606800" y="3111117"/>
          <a:ext cx="698500" cy="1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160387</xdr:rowOff>
    </xdr:from>
    <xdr:to>
      <xdr:col>18</xdr:col>
      <xdr:colOff>177800</xdr:colOff>
      <xdr:row>17</xdr:row>
      <xdr:rowOff>163424</xdr:rowOff>
    </xdr:to>
    <xdr:cxnSp macro="">
      <xdr:nvCxnSpPr>
        <xdr:cNvPr id="61" name="直線コネクタ 60"/>
        <xdr:cNvCxnSpPr/>
      </xdr:nvCxnSpPr>
      <xdr:spPr bwMode="auto">
        <a:xfrm flipV="1">
          <a:off x="2908300" y="3122662"/>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80032</xdr:rowOff>
    </xdr:from>
    <xdr:to>
      <xdr:col>29</xdr:col>
      <xdr:colOff>177800</xdr:colOff>
      <xdr:row>18</xdr:row>
      <xdr:rowOff>10182</xdr:rowOff>
    </xdr:to>
    <xdr:sp macro="" textlink="">
      <xdr:nvSpPr>
        <xdr:cNvPr id="71" name="楕円 70"/>
        <xdr:cNvSpPr/>
      </xdr:nvSpPr>
      <xdr:spPr bwMode="auto">
        <a:xfrm>
          <a:off x="5600700" y="304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52109</xdr:rowOff>
    </xdr:from>
    <xdr:ext cx="762000" cy="259045"/>
    <xdr:sp macro="" textlink="">
      <xdr:nvSpPr>
        <xdr:cNvPr id="72" name="人口1人当たり決算額の推移該当値テキスト130"/>
        <xdr:cNvSpPr txBox="1"/>
      </xdr:nvSpPr>
      <xdr:spPr>
        <a:xfrm>
          <a:off x="5740400" y="301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81665</xdr:rowOff>
    </xdr:from>
    <xdr:to>
      <xdr:col>26</xdr:col>
      <xdr:colOff>101600</xdr:colOff>
      <xdr:row>18</xdr:row>
      <xdr:rowOff>11815</xdr:rowOff>
    </xdr:to>
    <xdr:sp macro="" textlink="">
      <xdr:nvSpPr>
        <xdr:cNvPr id="73" name="楕円 72"/>
        <xdr:cNvSpPr/>
      </xdr:nvSpPr>
      <xdr:spPr bwMode="auto">
        <a:xfrm>
          <a:off x="4953000" y="304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168042</xdr:rowOff>
    </xdr:from>
    <xdr:ext cx="736600" cy="259045"/>
    <xdr:sp macro="" textlink="">
      <xdr:nvSpPr>
        <xdr:cNvPr id="74" name="テキスト ボックス 73"/>
        <xdr:cNvSpPr txBox="1"/>
      </xdr:nvSpPr>
      <xdr:spPr>
        <a:xfrm>
          <a:off x="4622800" y="313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98042</xdr:rowOff>
    </xdr:from>
    <xdr:to>
      <xdr:col>22</xdr:col>
      <xdr:colOff>165100</xdr:colOff>
      <xdr:row>18</xdr:row>
      <xdr:rowOff>28192</xdr:rowOff>
    </xdr:to>
    <xdr:sp macro="" textlink="">
      <xdr:nvSpPr>
        <xdr:cNvPr id="75" name="楕円 74"/>
        <xdr:cNvSpPr/>
      </xdr:nvSpPr>
      <xdr:spPr bwMode="auto">
        <a:xfrm>
          <a:off x="4254500" y="306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12969</xdr:rowOff>
    </xdr:from>
    <xdr:ext cx="762000" cy="259045"/>
    <xdr:sp macro="" textlink="">
      <xdr:nvSpPr>
        <xdr:cNvPr id="76" name="テキスト ボックス 75"/>
        <xdr:cNvSpPr txBox="1"/>
      </xdr:nvSpPr>
      <xdr:spPr>
        <a:xfrm>
          <a:off x="3924300" y="314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109587</xdr:rowOff>
    </xdr:from>
    <xdr:to>
      <xdr:col>19</xdr:col>
      <xdr:colOff>38100</xdr:colOff>
      <xdr:row>18</xdr:row>
      <xdr:rowOff>39737</xdr:rowOff>
    </xdr:to>
    <xdr:sp macro="" textlink="">
      <xdr:nvSpPr>
        <xdr:cNvPr id="77" name="楕円 76"/>
        <xdr:cNvSpPr/>
      </xdr:nvSpPr>
      <xdr:spPr bwMode="auto">
        <a:xfrm>
          <a:off x="3556000" y="307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24514</xdr:rowOff>
    </xdr:from>
    <xdr:ext cx="762000" cy="259045"/>
    <xdr:sp macro="" textlink="">
      <xdr:nvSpPr>
        <xdr:cNvPr id="78" name="テキスト ボックス 77"/>
        <xdr:cNvSpPr txBox="1"/>
      </xdr:nvSpPr>
      <xdr:spPr>
        <a:xfrm>
          <a:off x="3225800" y="31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112624</xdr:rowOff>
    </xdr:from>
    <xdr:to>
      <xdr:col>15</xdr:col>
      <xdr:colOff>101600</xdr:colOff>
      <xdr:row>18</xdr:row>
      <xdr:rowOff>42774</xdr:rowOff>
    </xdr:to>
    <xdr:sp macro="" textlink="">
      <xdr:nvSpPr>
        <xdr:cNvPr id="79" name="楕円 78"/>
        <xdr:cNvSpPr/>
      </xdr:nvSpPr>
      <xdr:spPr bwMode="auto">
        <a:xfrm>
          <a:off x="2857500" y="307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27551</xdr:rowOff>
    </xdr:from>
    <xdr:ext cx="762000" cy="259045"/>
    <xdr:sp macro="" textlink="">
      <xdr:nvSpPr>
        <xdr:cNvPr id="80" name="テキスト ボックス 79"/>
        <xdr:cNvSpPr txBox="1"/>
      </xdr:nvSpPr>
      <xdr:spPr>
        <a:xfrm>
          <a:off x="2527300" y="316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112187</xdr:rowOff>
    </xdr:from>
    <xdr:to>
      <xdr:col>29</xdr:col>
      <xdr:colOff>127000</xdr:colOff>
      <xdr:row>37</xdr:row>
      <xdr:rowOff>114404</xdr:rowOff>
    </xdr:to>
    <xdr:cxnSp macro="">
      <xdr:nvCxnSpPr>
        <xdr:cNvPr id="112" name="直線コネクタ 111"/>
        <xdr:cNvCxnSpPr/>
      </xdr:nvCxnSpPr>
      <xdr:spPr bwMode="auto">
        <a:xfrm flipV="1">
          <a:off x="5003800" y="7236887"/>
          <a:ext cx="6477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114404</xdr:rowOff>
    </xdr:from>
    <xdr:to>
      <xdr:col>26</xdr:col>
      <xdr:colOff>50800</xdr:colOff>
      <xdr:row>37</xdr:row>
      <xdr:rowOff>131412</xdr:rowOff>
    </xdr:to>
    <xdr:cxnSp macro="">
      <xdr:nvCxnSpPr>
        <xdr:cNvPr id="115" name="直線コネクタ 114"/>
        <xdr:cNvCxnSpPr/>
      </xdr:nvCxnSpPr>
      <xdr:spPr bwMode="auto">
        <a:xfrm flipV="1">
          <a:off x="4305300" y="7239104"/>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144625</xdr:rowOff>
    </xdr:from>
    <xdr:to>
      <xdr:col>22</xdr:col>
      <xdr:colOff>114300</xdr:colOff>
      <xdr:row>37</xdr:row>
      <xdr:rowOff>131412</xdr:rowOff>
    </xdr:to>
    <xdr:cxnSp macro="">
      <xdr:nvCxnSpPr>
        <xdr:cNvPr id="118" name="直線コネクタ 117"/>
        <xdr:cNvCxnSpPr/>
      </xdr:nvCxnSpPr>
      <xdr:spPr bwMode="auto">
        <a:xfrm>
          <a:off x="3606800" y="7097875"/>
          <a:ext cx="698500" cy="15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144625</xdr:rowOff>
    </xdr:from>
    <xdr:to>
      <xdr:col>18</xdr:col>
      <xdr:colOff>177800</xdr:colOff>
      <xdr:row>36</xdr:row>
      <xdr:rowOff>154798</xdr:rowOff>
    </xdr:to>
    <xdr:cxnSp macro="">
      <xdr:nvCxnSpPr>
        <xdr:cNvPr id="121" name="直線コネクタ 120"/>
        <xdr:cNvCxnSpPr/>
      </xdr:nvCxnSpPr>
      <xdr:spPr bwMode="auto">
        <a:xfrm flipV="1">
          <a:off x="2908300" y="7097875"/>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61387</xdr:rowOff>
    </xdr:from>
    <xdr:to>
      <xdr:col>29</xdr:col>
      <xdr:colOff>177800</xdr:colOff>
      <xdr:row>37</xdr:row>
      <xdr:rowOff>162987</xdr:rowOff>
    </xdr:to>
    <xdr:sp macro="" textlink="">
      <xdr:nvSpPr>
        <xdr:cNvPr id="131" name="楕円 130"/>
        <xdr:cNvSpPr/>
      </xdr:nvSpPr>
      <xdr:spPr bwMode="auto">
        <a:xfrm>
          <a:off x="5600700" y="718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33464</xdr:rowOff>
    </xdr:from>
    <xdr:ext cx="762000" cy="259045"/>
    <xdr:sp macro="" textlink="">
      <xdr:nvSpPr>
        <xdr:cNvPr id="132" name="人口1人当たり決算額の推移該当値テキスト445"/>
        <xdr:cNvSpPr txBox="1"/>
      </xdr:nvSpPr>
      <xdr:spPr>
        <a:xfrm>
          <a:off x="5740400" y="715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63604</xdr:rowOff>
    </xdr:from>
    <xdr:to>
      <xdr:col>26</xdr:col>
      <xdr:colOff>101600</xdr:colOff>
      <xdr:row>37</xdr:row>
      <xdr:rowOff>165204</xdr:rowOff>
    </xdr:to>
    <xdr:sp macro="" textlink="">
      <xdr:nvSpPr>
        <xdr:cNvPr id="133" name="楕円 132"/>
        <xdr:cNvSpPr/>
      </xdr:nvSpPr>
      <xdr:spPr bwMode="auto">
        <a:xfrm>
          <a:off x="4953000" y="718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149981</xdr:rowOff>
    </xdr:from>
    <xdr:ext cx="736600" cy="259045"/>
    <xdr:sp macro="" textlink="">
      <xdr:nvSpPr>
        <xdr:cNvPr id="134" name="テキスト ボックス 133"/>
        <xdr:cNvSpPr txBox="1"/>
      </xdr:nvSpPr>
      <xdr:spPr>
        <a:xfrm>
          <a:off x="4622800" y="727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80612</xdr:rowOff>
    </xdr:from>
    <xdr:to>
      <xdr:col>22</xdr:col>
      <xdr:colOff>165100</xdr:colOff>
      <xdr:row>37</xdr:row>
      <xdr:rowOff>182212</xdr:rowOff>
    </xdr:to>
    <xdr:sp macro="" textlink="">
      <xdr:nvSpPr>
        <xdr:cNvPr id="135" name="楕円 134"/>
        <xdr:cNvSpPr/>
      </xdr:nvSpPr>
      <xdr:spPr bwMode="auto">
        <a:xfrm>
          <a:off x="4254500" y="720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166989</xdr:rowOff>
    </xdr:from>
    <xdr:ext cx="762000" cy="259045"/>
    <xdr:sp macro="" textlink="">
      <xdr:nvSpPr>
        <xdr:cNvPr id="136" name="テキスト ボックス 135"/>
        <xdr:cNvSpPr txBox="1"/>
      </xdr:nvSpPr>
      <xdr:spPr>
        <a:xfrm>
          <a:off x="3924300" y="729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93825</xdr:rowOff>
    </xdr:from>
    <xdr:to>
      <xdr:col>19</xdr:col>
      <xdr:colOff>38100</xdr:colOff>
      <xdr:row>37</xdr:row>
      <xdr:rowOff>23975</xdr:rowOff>
    </xdr:to>
    <xdr:sp macro="" textlink="">
      <xdr:nvSpPr>
        <xdr:cNvPr id="137" name="楕円 136"/>
        <xdr:cNvSpPr/>
      </xdr:nvSpPr>
      <xdr:spPr bwMode="auto">
        <a:xfrm>
          <a:off x="3556000" y="704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8752</xdr:rowOff>
    </xdr:from>
    <xdr:ext cx="762000" cy="259045"/>
    <xdr:sp macro="" textlink="">
      <xdr:nvSpPr>
        <xdr:cNvPr id="138" name="テキスト ボックス 137"/>
        <xdr:cNvSpPr txBox="1"/>
      </xdr:nvSpPr>
      <xdr:spPr>
        <a:xfrm>
          <a:off x="3225800" y="713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103998</xdr:rowOff>
    </xdr:from>
    <xdr:to>
      <xdr:col>15</xdr:col>
      <xdr:colOff>101600</xdr:colOff>
      <xdr:row>37</xdr:row>
      <xdr:rowOff>34148</xdr:rowOff>
    </xdr:to>
    <xdr:sp macro="" textlink="">
      <xdr:nvSpPr>
        <xdr:cNvPr id="139" name="楕円 138"/>
        <xdr:cNvSpPr/>
      </xdr:nvSpPr>
      <xdr:spPr bwMode="auto">
        <a:xfrm>
          <a:off x="2857500" y="705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18925</xdr:rowOff>
    </xdr:from>
    <xdr:ext cx="762000" cy="259045"/>
    <xdr:sp macro="" textlink="">
      <xdr:nvSpPr>
        <xdr:cNvPr id="140" name="テキスト ボックス 139"/>
        <xdr:cNvSpPr txBox="1"/>
      </xdr:nvSpPr>
      <xdr:spPr>
        <a:xfrm>
          <a:off x="2527300" y="71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81342</xdr:rowOff>
    </xdr:from>
    <xdr:to>
      <xdr:col>24</xdr:col>
      <xdr:colOff>63500</xdr:colOff>
      <xdr:row>36</xdr:row>
      <xdr:rowOff>85277</xdr:rowOff>
    </xdr:to>
    <xdr:cxnSp macro="">
      <xdr:nvCxnSpPr>
        <xdr:cNvPr id="63" name="直線コネクタ 62"/>
        <xdr:cNvCxnSpPr/>
      </xdr:nvCxnSpPr>
      <xdr:spPr>
        <a:xfrm flipV="1">
          <a:off x="3797300" y="6253542"/>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85277</xdr:rowOff>
    </xdr:from>
    <xdr:to>
      <xdr:col>19</xdr:col>
      <xdr:colOff>177800</xdr:colOff>
      <xdr:row>36</xdr:row>
      <xdr:rowOff>103304</xdr:rowOff>
    </xdr:to>
    <xdr:cxnSp macro="">
      <xdr:nvCxnSpPr>
        <xdr:cNvPr id="66" name="直線コネクタ 65"/>
        <xdr:cNvCxnSpPr/>
      </xdr:nvCxnSpPr>
      <xdr:spPr>
        <a:xfrm flipV="1">
          <a:off x="2908300" y="625747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103304</xdr:rowOff>
    </xdr:from>
    <xdr:to>
      <xdr:col>15</xdr:col>
      <xdr:colOff>50800</xdr:colOff>
      <xdr:row>36</xdr:row>
      <xdr:rowOff>117608</xdr:rowOff>
    </xdr:to>
    <xdr:cxnSp macro="">
      <xdr:nvCxnSpPr>
        <xdr:cNvPr id="69" name="直線コネクタ 68"/>
        <xdr:cNvCxnSpPr/>
      </xdr:nvCxnSpPr>
      <xdr:spPr>
        <a:xfrm flipV="1">
          <a:off x="2019300" y="6275504"/>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117608</xdr:rowOff>
    </xdr:from>
    <xdr:to>
      <xdr:col>10</xdr:col>
      <xdr:colOff>114300</xdr:colOff>
      <xdr:row>36</xdr:row>
      <xdr:rowOff>136026</xdr:rowOff>
    </xdr:to>
    <xdr:cxnSp macro="">
      <xdr:nvCxnSpPr>
        <xdr:cNvPr id="72" name="直線コネクタ 71"/>
        <xdr:cNvCxnSpPr/>
      </xdr:nvCxnSpPr>
      <xdr:spPr>
        <a:xfrm flipV="1">
          <a:off x="1130300" y="6289808"/>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30542</xdr:rowOff>
    </xdr:from>
    <xdr:to>
      <xdr:col>24</xdr:col>
      <xdr:colOff>114300</xdr:colOff>
      <xdr:row>36</xdr:row>
      <xdr:rowOff>132142</xdr:rowOff>
    </xdr:to>
    <xdr:sp macro="" textlink="">
      <xdr:nvSpPr>
        <xdr:cNvPr id="82" name="楕円 81"/>
        <xdr:cNvSpPr/>
      </xdr:nvSpPr>
      <xdr:spPr>
        <a:xfrm>
          <a:off x="4584700" y="62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8969</xdr:rowOff>
    </xdr:from>
    <xdr:ext cx="534377" cy="259045"/>
    <xdr:sp macro="" textlink="">
      <xdr:nvSpPr>
        <xdr:cNvPr id="83" name="人件費該当値テキスト"/>
        <xdr:cNvSpPr txBox="1"/>
      </xdr:nvSpPr>
      <xdr:spPr>
        <a:xfrm>
          <a:off x="4686300" y="61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34477</xdr:rowOff>
    </xdr:from>
    <xdr:to>
      <xdr:col>20</xdr:col>
      <xdr:colOff>38100</xdr:colOff>
      <xdr:row>36</xdr:row>
      <xdr:rowOff>136077</xdr:rowOff>
    </xdr:to>
    <xdr:sp macro="" textlink="">
      <xdr:nvSpPr>
        <xdr:cNvPr id="84" name="楕円 83"/>
        <xdr:cNvSpPr/>
      </xdr:nvSpPr>
      <xdr:spPr>
        <a:xfrm>
          <a:off x="3746500" y="62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127204</xdr:rowOff>
    </xdr:from>
    <xdr:ext cx="534377" cy="259045"/>
    <xdr:sp macro="" textlink="">
      <xdr:nvSpPr>
        <xdr:cNvPr id="85" name="テキスト ボックス 84"/>
        <xdr:cNvSpPr txBox="1"/>
      </xdr:nvSpPr>
      <xdr:spPr>
        <a:xfrm>
          <a:off x="3530111" y="62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52504</xdr:rowOff>
    </xdr:from>
    <xdr:to>
      <xdr:col>15</xdr:col>
      <xdr:colOff>101600</xdr:colOff>
      <xdr:row>36</xdr:row>
      <xdr:rowOff>154104</xdr:rowOff>
    </xdr:to>
    <xdr:sp macro="" textlink="">
      <xdr:nvSpPr>
        <xdr:cNvPr id="86" name="楕円 85"/>
        <xdr:cNvSpPr/>
      </xdr:nvSpPr>
      <xdr:spPr>
        <a:xfrm>
          <a:off x="2857500" y="62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145231</xdr:rowOff>
    </xdr:from>
    <xdr:ext cx="534377" cy="259045"/>
    <xdr:sp macro="" textlink="">
      <xdr:nvSpPr>
        <xdr:cNvPr id="87" name="テキスト ボックス 86"/>
        <xdr:cNvSpPr txBox="1"/>
      </xdr:nvSpPr>
      <xdr:spPr>
        <a:xfrm>
          <a:off x="2641111" y="63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66808</xdr:rowOff>
    </xdr:from>
    <xdr:to>
      <xdr:col>10</xdr:col>
      <xdr:colOff>165100</xdr:colOff>
      <xdr:row>36</xdr:row>
      <xdr:rowOff>168408</xdr:rowOff>
    </xdr:to>
    <xdr:sp macro="" textlink="">
      <xdr:nvSpPr>
        <xdr:cNvPr id="88" name="楕円 87"/>
        <xdr:cNvSpPr/>
      </xdr:nvSpPr>
      <xdr:spPr>
        <a:xfrm>
          <a:off x="1968500" y="62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159535</xdr:rowOff>
    </xdr:from>
    <xdr:ext cx="534377" cy="259045"/>
    <xdr:sp macro="" textlink="">
      <xdr:nvSpPr>
        <xdr:cNvPr id="89" name="テキスト ボックス 88"/>
        <xdr:cNvSpPr txBox="1"/>
      </xdr:nvSpPr>
      <xdr:spPr>
        <a:xfrm>
          <a:off x="1752111" y="63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85226</xdr:rowOff>
    </xdr:from>
    <xdr:to>
      <xdr:col>6</xdr:col>
      <xdr:colOff>38100</xdr:colOff>
      <xdr:row>37</xdr:row>
      <xdr:rowOff>15376</xdr:rowOff>
    </xdr:to>
    <xdr:sp macro="" textlink="">
      <xdr:nvSpPr>
        <xdr:cNvPr id="90" name="楕円 89"/>
        <xdr:cNvSpPr/>
      </xdr:nvSpPr>
      <xdr:spPr>
        <a:xfrm>
          <a:off x="1079500" y="62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6503</xdr:rowOff>
    </xdr:from>
    <xdr:ext cx="534377" cy="259045"/>
    <xdr:sp macro="" textlink="">
      <xdr:nvSpPr>
        <xdr:cNvPr id="91" name="テキスト ボックス 90"/>
        <xdr:cNvSpPr txBox="1"/>
      </xdr:nvSpPr>
      <xdr:spPr>
        <a:xfrm>
          <a:off x="863111" y="635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103875</xdr:rowOff>
    </xdr:from>
    <xdr:to>
      <xdr:col>24</xdr:col>
      <xdr:colOff>63500</xdr:colOff>
      <xdr:row>58</xdr:row>
      <xdr:rowOff>129446</xdr:rowOff>
    </xdr:to>
    <xdr:cxnSp macro="">
      <xdr:nvCxnSpPr>
        <xdr:cNvPr id="123" name="直線コネクタ 122"/>
        <xdr:cNvCxnSpPr/>
      </xdr:nvCxnSpPr>
      <xdr:spPr>
        <a:xfrm flipV="1">
          <a:off x="3797300" y="10047975"/>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63266</xdr:rowOff>
    </xdr:from>
    <xdr:to>
      <xdr:col>19</xdr:col>
      <xdr:colOff>177800</xdr:colOff>
      <xdr:row>58</xdr:row>
      <xdr:rowOff>129446</xdr:rowOff>
    </xdr:to>
    <xdr:cxnSp macro="">
      <xdr:nvCxnSpPr>
        <xdr:cNvPr id="126" name="直線コネクタ 125"/>
        <xdr:cNvCxnSpPr/>
      </xdr:nvCxnSpPr>
      <xdr:spPr>
        <a:xfrm>
          <a:off x="2908300" y="10007366"/>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63266</xdr:rowOff>
    </xdr:from>
    <xdr:to>
      <xdr:col>15</xdr:col>
      <xdr:colOff>50800</xdr:colOff>
      <xdr:row>58</xdr:row>
      <xdr:rowOff>134165</xdr:rowOff>
    </xdr:to>
    <xdr:cxnSp macro="">
      <xdr:nvCxnSpPr>
        <xdr:cNvPr id="129" name="直線コネクタ 128"/>
        <xdr:cNvCxnSpPr/>
      </xdr:nvCxnSpPr>
      <xdr:spPr>
        <a:xfrm flipV="1">
          <a:off x="2019300" y="10007366"/>
          <a:ext cx="88900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133283</xdr:rowOff>
    </xdr:from>
    <xdr:to>
      <xdr:col>10</xdr:col>
      <xdr:colOff>114300</xdr:colOff>
      <xdr:row>58</xdr:row>
      <xdr:rowOff>134165</xdr:rowOff>
    </xdr:to>
    <xdr:cxnSp macro="">
      <xdr:nvCxnSpPr>
        <xdr:cNvPr id="132" name="直線コネクタ 131"/>
        <xdr:cNvCxnSpPr/>
      </xdr:nvCxnSpPr>
      <xdr:spPr>
        <a:xfrm>
          <a:off x="1130300" y="1007738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53075</xdr:rowOff>
    </xdr:from>
    <xdr:to>
      <xdr:col>24</xdr:col>
      <xdr:colOff>114300</xdr:colOff>
      <xdr:row>58</xdr:row>
      <xdr:rowOff>154675</xdr:rowOff>
    </xdr:to>
    <xdr:sp macro="" textlink="">
      <xdr:nvSpPr>
        <xdr:cNvPr id="142" name="楕円 141"/>
        <xdr:cNvSpPr/>
      </xdr:nvSpPr>
      <xdr:spPr>
        <a:xfrm>
          <a:off x="4584700" y="99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31502</xdr:rowOff>
    </xdr:from>
    <xdr:ext cx="534377" cy="259045"/>
    <xdr:sp macro="" textlink="">
      <xdr:nvSpPr>
        <xdr:cNvPr id="143" name="物件費該当値テキスト"/>
        <xdr:cNvSpPr txBox="1"/>
      </xdr:nvSpPr>
      <xdr:spPr>
        <a:xfrm>
          <a:off x="4686300" y="9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78646</xdr:rowOff>
    </xdr:from>
    <xdr:to>
      <xdr:col>20</xdr:col>
      <xdr:colOff>38100</xdr:colOff>
      <xdr:row>59</xdr:row>
      <xdr:rowOff>8796</xdr:rowOff>
    </xdr:to>
    <xdr:sp macro="" textlink="">
      <xdr:nvSpPr>
        <xdr:cNvPr id="144" name="楕円 143"/>
        <xdr:cNvSpPr/>
      </xdr:nvSpPr>
      <xdr:spPr>
        <a:xfrm>
          <a:off x="3746500" y="10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171373</xdr:rowOff>
    </xdr:from>
    <xdr:ext cx="534377" cy="259045"/>
    <xdr:sp macro="" textlink="">
      <xdr:nvSpPr>
        <xdr:cNvPr id="145" name="テキスト ボックス 144"/>
        <xdr:cNvSpPr txBox="1"/>
      </xdr:nvSpPr>
      <xdr:spPr>
        <a:xfrm>
          <a:off x="3530111" y="101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12466</xdr:rowOff>
    </xdr:from>
    <xdr:to>
      <xdr:col>15</xdr:col>
      <xdr:colOff>101600</xdr:colOff>
      <xdr:row>58</xdr:row>
      <xdr:rowOff>114066</xdr:rowOff>
    </xdr:to>
    <xdr:sp macro="" textlink="">
      <xdr:nvSpPr>
        <xdr:cNvPr id="146" name="楕円 145"/>
        <xdr:cNvSpPr/>
      </xdr:nvSpPr>
      <xdr:spPr>
        <a:xfrm>
          <a:off x="2857500" y="99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105193</xdr:rowOff>
    </xdr:from>
    <xdr:ext cx="534377" cy="259045"/>
    <xdr:sp macro="" textlink="">
      <xdr:nvSpPr>
        <xdr:cNvPr id="147" name="テキスト ボックス 146"/>
        <xdr:cNvSpPr txBox="1"/>
      </xdr:nvSpPr>
      <xdr:spPr>
        <a:xfrm>
          <a:off x="2641111" y="100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83365</xdr:rowOff>
    </xdr:from>
    <xdr:to>
      <xdr:col>10</xdr:col>
      <xdr:colOff>165100</xdr:colOff>
      <xdr:row>59</xdr:row>
      <xdr:rowOff>13515</xdr:rowOff>
    </xdr:to>
    <xdr:sp macro="" textlink="">
      <xdr:nvSpPr>
        <xdr:cNvPr id="148" name="楕円 147"/>
        <xdr:cNvSpPr/>
      </xdr:nvSpPr>
      <xdr:spPr>
        <a:xfrm>
          <a:off x="1968500" y="1002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4642</xdr:rowOff>
    </xdr:from>
    <xdr:ext cx="534377" cy="259045"/>
    <xdr:sp macro="" textlink="">
      <xdr:nvSpPr>
        <xdr:cNvPr id="149" name="テキスト ボックス 148"/>
        <xdr:cNvSpPr txBox="1"/>
      </xdr:nvSpPr>
      <xdr:spPr>
        <a:xfrm>
          <a:off x="1752111" y="101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82483</xdr:rowOff>
    </xdr:from>
    <xdr:to>
      <xdr:col>6</xdr:col>
      <xdr:colOff>38100</xdr:colOff>
      <xdr:row>59</xdr:row>
      <xdr:rowOff>12633</xdr:rowOff>
    </xdr:to>
    <xdr:sp macro="" textlink="">
      <xdr:nvSpPr>
        <xdr:cNvPr id="150" name="楕円 149"/>
        <xdr:cNvSpPr/>
      </xdr:nvSpPr>
      <xdr:spPr>
        <a:xfrm>
          <a:off x="1079500" y="100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3760</xdr:rowOff>
    </xdr:from>
    <xdr:ext cx="534377" cy="259045"/>
    <xdr:sp macro="" textlink="">
      <xdr:nvSpPr>
        <xdr:cNvPr id="151" name="テキスト ボックス 150"/>
        <xdr:cNvSpPr txBox="1"/>
      </xdr:nvSpPr>
      <xdr:spPr>
        <a:xfrm>
          <a:off x="863111" y="101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25949</xdr:rowOff>
    </xdr:from>
    <xdr:to>
      <xdr:col>24</xdr:col>
      <xdr:colOff>63500</xdr:colOff>
      <xdr:row>78</xdr:row>
      <xdr:rowOff>31572</xdr:rowOff>
    </xdr:to>
    <xdr:cxnSp macro="">
      <xdr:nvCxnSpPr>
        <xdr:cNvPr id="178" name="直線コネクタ 177"/>
        <xdr:cNvCxnSpPr/>
      </xdr:nvCxnSpPr>
      <xdr:spPr>
        <a:xfrm flipV="1">
          <a:off x="3797300" y="13399049"/>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31572</xdr:rowOff>
    </xdr:from>
    <xdr:to>
      <xdr:col>19</xdr:col>
      <xdr:colOff>177800</xdr:colOff>
      <xdr:row>78</xdr:row>
      <xdr:rowOff>41859</xdr:rowOff>
    </xdr:to>
    <xdr:cxnSp macro="">
      <xdr:nvCxnSpPr>
        <xdr:cNvPr id="181" name="直線コネクタ 180"/>
        <xdr:cNvCxnSpPr/>
      </xdr:nvCxnSpPr>
      <xdr:spPr>
        <a:xfrm flipV="1">
          <a:off x="2908300" y="1340467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41859</xdr:rowOff>
    </xdr:from>
    <xdr:to>
      <xdr:col>15</xdr:col>
      <xdr:colOff>50800</xdr:colOff>
      <xdr:row>78</xdr:row>
      <xdr:rowOff>47848</xdr:rowOff>
    </xdr:to>
    <xdr:cxnSp macro="">
      <xdr:nvCxnSpPr>
        <xdr:cNvPr id="184" name="直線コネクタ 183"/>
        <xdr:cNvCxnSpPr/>
      </xdr:nvCxnSpPr>
      <xdr:spPr>
        <a:xfrm flipV="1">
          <a:off x="2019300" y="1341495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34269</xdr:rowOff>
    </xdr:from>
    <xdr:to>
      <xdr:col>10</xdr:col>
      <xdr:colOff>114300</xdr:colOff>
      <xdr:row>78</xdr:row>
      <xdr:rowOff>47848</xdr:rowOff>
    </xdr:to>
    <xdr:cxnSp macro="">
      <xdr:nvCxnSpPr>
        <xdr:cNvPr id="187" name="直線コネクタ 186"/>
        <xdr:cNvCxnSpPr/>
      </xdr:nvCxnSpPr>
      <xdr:spPr>
        <a:xfrm>
          <a:off x="1130300" y="13407369"/>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146599</xdr:rowOff>
    </xdr:from>
    <xdr:to>
      <xdr:col>24</xdr:col>
      <xdr:colOff>114300</xdr:colOff>
      <xdr:row>78</xdr:row>
      <xdr:rowOff>76749</xdr:rowOff>
    </xdr:to>
    <xdr:sp macro="" textlink="">
      <xdr:nvSpPr>
        <xdr:cNvPr id="197" name="楕円 196"/>
        <xdr:cNvSpPr/>
      </xdr:nvSpPr>
      <xdr:spPr>
        <a:xfrm>
          <a:off x="45847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61526</xdr:rowOff>
    </xdr:from>
    <xdr:ext cx="469744" cy="259045"/>
    <xdr:sp macro="" textlink="">
      <xdr:nvSpPr>
        <xdr:cNvPr id="198" name="維持補修費該当値テキスト"/>
        <xdr:cNvSpPr txBox="1"/>
      </xdr:nvSpPr>
      <xdr:spPr>
        <a:xfrm>
          <a:off x="4686300" y="1326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152222</xdr:rowOff>
    </xdr:from>
    <xdr:to>
      <xdr:col>20</xdr:col>
      <xdr:colOff>38100</xdr:colOff>
      <xdr:row>78</xdr:row>
      <xdr:rowOff>82372</xdr:rowOff>
    </xdr:to>
    <xdr:sp macro="" textlink="">
      <xdr:nvSpPr>
        <xdr:cNvPr id="199" name="楕円 198"/>
        <xdr:cNvSpPr/>
      </xdr:nvSpPr>
      <xdr:spPr>
        <a:xfrm>
          <a:off x="3746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73499</xdr:rowOff>
    </xdr:from>
    <xdr:ext cx="469744" cy="259045"/>
    <xdr:sp macro="" textlink="">
      <xdr:nvSpPr>
        <xdr:cNvPr id="200" name="テキスト ボックス 199"/>
        <xdr:cNvSpPr txBox="1"/>
      </xdr:nvSpPr>
      <xdr:spPr>
        <a:xfrm>
          <a:off x="3562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162509</xdr:rowOff>
    </xdr:from>
    <xdr:to>
      <xdr:col>15</xdr:col>
      <xdr:colOff>101600</xdr:colOff>
      <xdr:row>78</xdr:row>
      <xdr:rowOff>92659</xdr:rowOff>
    </xdr:to>
    <xdr:sp macro="" textlink="">
      <xdr:nvSpPr>
        <xdr:cNvPr id="201" name="楕円 200"/>
        <xdr:cNvSpPr/>
      </xdr:nvSpPr>
      <xdr:spPr>
        <a:xfrm>
          <a:off x="2857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83786</xdr:rowOff>
    </xdr:from>
    <xdr:ext cx="469744" cy="259045"/>
    <xdr:sp macro="" textlink="">
      <xdr:nvSpPr>
        <xdr:cNvPr id="202" name="テキスト ボックス 201"/>
        <xdr:cNvSpPr txBox="1"/>
      </xdr:nvSpPr>
      <xdr:spPr>
        <a:xfrm>
          <a:off x="2673428"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168498</xdr:rowOff>
    </xdr:from>
    <xdr:to>
      <xdr:col>10</xdr:col>
      <xdr:colOff>165100</xdr:colOff>
      <xdr:row>78</xdr:row>
      <xdr:rowOff>98648</xdr:rowOff>
    </xdr:to>
    <xdr:sp macro="" textlink="">
      <xdr:nvSpPr>
        <xdr:cNvPr id="203" name="楕円 202"/>
        <xdr:cNvSpPr/>
      </xdr:nvSpPr>
      <xdr:spPr>
        <a:xfrm>
          <a:off x="1968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89775</xdr:rowOff>
    </xdr:from>
    <xdr:ext cx="469744" cy="259045"/>
    <xdr:sp macro="" textlink="">
      <xdr:nvSpPr>
        <xdr:cNvPr id="204" name="テキスト ボックス 203"/>
        <xdr:cNvSpPr txBox="1"/>
      </xdr:nvSpPr>
      <xdr:spPr>
        <a:xfrm>
          <a:off x="1784428" y="134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154919</xdr:rowOff>
    </xdr:from>
    <xdr:to>
      <xdr:col>6</xdr:col>
      <xdr:colOff>38100</xdr:colOff>
      <xdr:row>78</xdr:row>
      <xdr:rowOff>85069</xdr:rowOff>
    </xdr:to>
    <xdr:sp macro="" textlink="">
      <xdr:nvSpPr>
        <xdr:cNvPr id="205" name="楕円 204"/>
        <xdr:cNvSpPr/>
      </xdr:nvSpPr>
      <xdr:spPr>
        <a:xfrm>
          <a:off x="10795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76196</xdr:rowOff>
    </xdr:from>
    <xdr:ext cx="469744" cy="259045"/>
    <xdr:sp macro="" textlink="">
      <xdr:nvSpPr>
        <xdr:cNvPr id="206" name="テキスト ボックス 205"/>
        <xdr:cNvSpPr txBox="1"/>
      </xdr:nvSpPr>
      <xdr:spPr>
        <a:xfrm>
          <a:off x="895428" y="1344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19838</xdr:rowOff>
    </xdr:from>
    <xdr:to>
      <xdr:col>24</xdr:col>
      <xdr:colOff>63500</xdr:colOff>
      <xdr:row>95</xdr:row>
      <xdr:rowOff>64427</xdr:rowOff>
    </xdr:to>
    <xdr:cxnSp macro="">
      <xdr:nvCxnSpPr>
        <xdr:cNvPr id="236" name="直線コネクタ 235"/>
        <xdr:cNvCxnSpPr/>
      </xdr:nvCxnSpPr>
      <xdr:spPr>
        <a:xfrm flipV="1">
          <a:off x="3797300" y="16307588"/>
          <a:ext cx="8382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31992</xdr:rowOff>
    </xdr:from>
    <xdr:to>
      <xdr:col>19</xdr:col>
      <xdr:colOff>177800</xdr:colOff>
      <xdr:row>95</xdr:row>
      <xdr:rowOff>64427</xdr:rowOff>
    </xdr:to>
    <xdr:cxnSp macro="">
      <xdr:nvCxnSpPr>
        <xdr:cNvPr id="239" name="直線コネクタ 238"/>
        <xdr:cNvCxnSpPr/>
      </xdr:nvCxnSpPr>
      <xdr:spPr>
        <a:xfrm>
          <a:off x="2908300" y="16319742"/>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31992</xdr:rowOff>
    </xdr:from>
    <xdr:to>
      <xdr:col>15</xdr:col>
      <xdr:colOff>50800</xdr:colOff>
      <xdr:row>95</xdr:row>
      <xdr:rowOff>62636</xdr:rowOff>
    </xdr:to>
    <xdr:cxnSp macro="">
      <xdr:nvCxnSpPr>
        <xdr:cNvPr id="242" name="直線コネクタ 241"/>
        <xdr:cNvCxnSpPr/>
      </xdr:nvCxnSpPr>
      <xdr:spPr>
        <a:xfrm flipV="1">
          <a:off x="2019300" y="16319742"/>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62636</xdr:rowOff>
    </xdr:from>
    <xdr:to>
      <xdr:col>10</xdr:col>
      <xdr:colOff>114300</xdr:colOff>
      <xdr:row>95</xdr:row>
      <xdr:rowOff>124510</xdr:rowOff>
    </xdr:to>
    <xdr:cxnSp macro="">
      <xdr:nvCxnSpPr>
        <xdr:cNvPr id="245" name="直線コネクタ 244"/>
        <xdr:cNvCxnSpPr/>
      </xdr:nvCxnSpPr>
      <xdr:spPr>
        <a:xfrm flipV="1">
          <a:off x="1130300" y="16350386"/>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140488</xdr:rowOff>
    </xdr:from>
    <xdr:to>
      <xdr:col>24</xdr:col>
      <xdr:colOff>114300</xdr:colOff>
      <xdr:row>95</xdr:row>
      <xdr:rowOff>70638</xdr:rowOff>
    </xdr:to>
    <xdr:sp macro="" textlink="">
      <xdr:nvSpPr>
        <xdr:cNvPr id="255" name="楕円 254"/>
        <xdr:cNvSpPr/>
      </xdr:nvSpPr>
      <xdr:spPr>
        <a:xfrm>
          <a:off x="4584700" y="162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163365</xdr:rowOff>
    </xdr:from>
    <xdr:ext cx="599010" cy="259045"/>
    <xdr:sp macro="" textlink="">
      <xdr:nvSpPr>
        <xdr:cNvPr id="256" name="扶助費該当値テキスト"/>
        <xdr:cNvSpPr txBox="1"/>
      </xdr:nvSpPr>
      <xdr:spPr>
        <a:xfrm>
          <a:off x="4686300" y="161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13627</xdr:rowOff>
    </xdr:from>
    <xdr:to>
      <xdr:col>20</xdr:col>
      <xdr:colOff>38100</xdr:colOff>
      <xdr:row>95</xdr:row>
      <xdr:rowOff>115227</xdr:rowOff>
    </xdr:to>
    <xdr:sp macro="" textlink="">
      <xdr:nvSpPr>
        <xdr:cNvPr id="257" name="楕円 256"/>
        <xdr:cNvSpPr/>
      </xdr:nvSpPr>
      <xdr:spPr>
        <a:xfrm>
          <a:off x="3746500" y="1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131754</xdr:rowOff>
    </xdr:from>
    <xdr:ext cx="599010" cy="259045"/>
    <xdr:sp macro="" textlink="">
      <xdr:nvSpPr>
        <xdr:cNvPr id="258" name="テキスト ボックス 257"/>
        <xdr:cNvSpPr txBox="1"/>
      </xdr:nvSpPr>
      <xdr:spPr>
        <a:xfrm>
          <a:off x="3497795" y="160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152642</xdr:rowOff>
    </xdr:from>
    <xdr:to>
      <xdr:col>15</xdr:col>
      <xdr:colOff>101600</xdr:colOff>
      <xdr:row>95</xdr:row>
      <xdr:rowOff>82792</xdr:rowOff>
    </xdr:to>
    <xdr:sp macro="" textlink="">
      <xdr:nvSpPr>
        <xdr:cNvPr id="259" name="楕円 258"/>
        <xdr:cNvSpPr/>
      </xdr:nvSpPr>
      <xdr:spPr>
        <a:xfrm>
          <a:off x="2857500" y="162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99319</xdr:rowOff>
    </xdr:from>
    <xdr:ext cx="599010" cy="259045"/>
    <xdr:sp macro="" textlink="">
      <xdr:nvSpPr>
        <xdr:cNvPr id="260" name="テキスト ボックス 259"/>
        <xdr:cNvSpPr txBox="1"/>
      </xdr:nvSpPr>
      <xdr:spPr>
        <a:xfrm>
          <a:off x="2608795" y="1604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11836</xdr:rowOff>
    </xdr:from>
    <xdr:to>
      <xdr:col>10</xdr:col>
      <xdr:colOff>165100</xdr:colOff>
      <xdr:row>95</xdr:row>
      <xdr:rowOff>113436</xdr:rowOff>
    </xdr:to>
    <xdr:sp macro="" textlink="">
      <xdr:nvSpPr>
        <xdr:cNvPr id="261" name="楕円 260"/>
        <xdr:cNvSpPr/>
      </xdr:nvSpPr>
      <xdr:spPr>
        <a:xfrm>
          <a:off x="1968500" y="16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129963</xdr:rowOff>
    </xdr:from>
    <xdr:ext cx="599010" cy="259045"/>
    <xdr:sp macro="" textlink="">
      <xdr:nvSpPr>
        <xdr:cNvPr id="262" name="テキスト ボックス 261"/>
        <xdr:cNvSpPr txBox="1"/>
      </xdr:nvSpPr>
      <xdr:spPr>
        <a:xfrm>
          <a:off x="1719795" y="160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73710</xdr:rowOff>
    </xdr:from>
    <xdr:to>
      <xdr:col>6</xdr:col>
      <xdr:colOff>38100</xdr:colOff>
      <xdr:row>96</xdr:row>
      <xdr:rowOff>3860</xdr:rowOff>
    </xdr:to>
    <xdr:sp macro="" textlink="">
      <xdr:nvSpPr>
        <xdr:cNvPr id="263" name="楕円 262"/>
        <xdr:cNvSpPr/>
      </xdr:nvSpPr>
      <xdr:spPr>
        <a:xfrm>
          <a:off x="1079500" y="163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20387</xdr:rowOff>
    </xdr:from>
    <xdr:ext cx="599010" cy="259045"/>
    <xdr:sp macro="" textlink="">
      <xdr:nvSpPr>
        <xdr:cNvPr id="264" name="テキスト ボックス 263"/>
        <xdr:cNvSpPr txBox="1"/>
      </xdr:nvSpPr>
      <xdr:spPr>
        <a:xfrm>
          <a:off x="830795" y="1613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148527</xdr:rowOff>
    </xdr:from>
    <xdr:to>
      <xdr:col>55</xdr:col>
      <xdr:colOff>0</xdr:colOff>
      <xdr:row>36</xdr:row>
      <xdr:rowOff>84620</xdr:rowOff>
    </xdr:to>
    <xdr:cxnSp macro="">
      <xdr:nvCxnSpPr>
        <xdr:cNvPr id="293" name="直線コネクタ 292"/>
        <xdr:cNvCxnSpPr/>
      </xdr:nvCxnSpPr>
      <xdr:spPr>
        <a:xfrm flipV="1">
          <a:off x="9639300" y="6149277"/>
          <a:ext cx="838200" cy="10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84620</xdr:rowOff>
    </xdr:from>
    <xdr:to>
      <xdr:col>50</xdr:col>
      <xdr:colOff>114300</xdr:colOff>
      <xdr:row>37</xdr:row>
      <xdr:rowOff>8471</xdr:rowOff>
    </xdr:to>
    <xdr:cxnSp macro="">
      <xdr:nvCxnSpPr>
        <xdr:cNvPr id="296" name="直線コネクタ 295"/>
        <xdr:cNvCxnSpPr/>
      </xdr:nvCxnSpPr>
      <xdr:spPr>
        <a:xfrm flipV="1">
          <a:off x="8750300" y="6256820"/>
          <a:ext cx="889000" cy="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8471</xdr:rowOff>
    </xdr:from>
    <xdr:to>
      <xdr:col>45</xdr:col>
      <xdr:colOff>177800</xdr:colOff>
      <xdr:row>37</xdr:row>
      <xdr:rowOff>12700</xdr:rowOff>
    </xdr:to>
    <xdr:cxnSp macro="">
      <xdr:nvCxnSpPr>
        <xdr:cNvPr id="299" name="直線コネクタ 298"/>
        <xdr:cNvCxnSpPr/>
      </xdr:nvCxnSpPr>
      <xdr:spPr>
        <a:xfrm flipV="1">
          <a:off x="7861300" y="635212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131432</xdr:rowOff>
    </xdr:from>
    <xdr:to>
      <xdr:col>41</xdr:col>
      <xdr:colOff>50800</xdr:colOff>
      <xdr:row>37</xdr:row>
      <xdr:rowOff>12700</xdr:rowOff>
    </xdr:to>
    <xdr:cxnSp macro="">
      <xdr:nvCxnSpPr>
        <xdr:cNvPr id="302" name="直線コネクタ 301"/>
        <xdr:cNvCxnSpPr/>
      </xdr:nvCxnSpPr>
      <xdr:spPr>
        <a:xfrm>
          <a:off x="6972300" y="6303632"/>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97727</xdr:rowOff>
    </xdr:from>
    <xdr:to>
      <xdr:col>55</xdr:col>
      <xdr:colOff>50800</xdr:colOff>
      <xdr:row>36</xdr:row>
      <xdr:rowOff>27877</xdr:rowOff>
    </xdr:to>
    <xdr:sp macro="" textlink="">
      <xdr:nvSpPr>
        <xdr:cNvPr id="312" name="楕円 311"/>
        <xdr:cNvSpPr/>
      </xdr:nvSpPr>
      <xdr:spPr>
        <a:xfrm>
          <a:off x="10426700" y="60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76154</xdr:rowOff>
    </xdr:from>
    <xdr:ext cx="534377" cy="259045"/>
    <xdr:sp macro="" textlink="">
      <xdr:nvSpPr>
        <xdr:cNvPr id="313" name="補助費等該当値テキスト"/>
        <xdr:cNvSpPr txBox="1"/>
      </xdr:nvSpPr>
      <xdr:spPr>
        <a:xfrm>
          <a:off x="10528300" y="60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33820</xdr:rowOff>
    </xdr:from>
    <xdr:to>
      <xdr:col>50</xdr:col>
      <xdr:colOff>165100</xdr:colOff>
      <xdr:row>36</xdr:row>
      <xdr:rowOff>135420</xdr:rowOff>
    </xdr:to>
    <xdr:sp macro="" textlink="">
      <xdr:nvSpPr>
        <xdr:cNvPr id="314" name="楕円 313"/>
        <xdr:cNvSpPr/>
      </xdr:nvSpPr>
      <xdr:spPr>
        <a:xfrm>
          <a:off x="9588500" y="62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126547</xdr:rowOff>
    </xdr:from>
    <xdr:ext cx="534377" cy="259045"/>
    <xdr:sp macro="" textlink="">
      <xdr:nvSpPr>
        <xdr:cNvPr id="315" name="テキスト ボックス 314"/>
        <xdr:cNvSpPr txBox="1"/>
      </xdr:nvSpPr>
      <xdr:spPr>
        <a:xfrm>
          <a:off x="9372111" y="62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129121</xdr:rowOff>
    </xdr:from>
    <xdr:to>
      <xdr:col>46</xdr:col>
      <xdr:colOff>38100</xdr:colOff>
      <xdr:row>37</xdr:row>
      <xdr:rowOff>59271</xdr:rowOff>
    </xdr:to>
    <xdr:sp macro="" textlink="">
      <xdr:nvSpPr>
        <xdr:cNvPr id="316" name="楕円 315"/>
        <xdr:cNvSpPr/>
      </xdr:nvSpPr>
      <xdr:spPr>
        <a:xfrm>
          <a:off x="8699500" y="63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50398</xdr:rowOff>
    </xdr:from>
    <xdr:ext cx="534377" cy="259045"/>
    <xdr:sp macro="" textlink="">
      <xdr:nvSpPr>
        <xdr:cNvPr id="317" name="テキスト ボックス 316"/>
        <xdr:cNvSpPr txBox="1"/>
      </xdr:nvSpPr>
      <xdr:spPr>
        <a:xfrm>
          <a:off x="8483111" y="63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133350</xdr:rowOff>
    </xdr:from>
    <xdr:to>
      <xdr:col>41</xdr:col>
      <xdr:colOff>101600</xdr:colOff>
      <xdr:row>37</xdr:row>
      <xdr:rowOff>63500</xdr:rowOff>
    </xdr:to>
    <xdr:sp macro="" textlink="">
      <xdr:nvSpPr>
        <xdr:cNvPr id="318" name="楕円 317"/>
        <xdr:cNvSpPr/>
      </xdr:nvSpPr>
      <xdr:spPr>
        <a:xfrm>
          <a:off x="781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54627</xdr:rowOff>
    </xdr:from>
    <xdr:ext cx="534377" cy="259045"/>
    <xdr:sp macro="" textlink="">
      <xdr:nvSpPr>
        <xdr:cNvPr id="319" name="テキスト ボックス 318"/>
        <xdr:cNvSpPr txBox="1"/>
      </xdr:nvSpPr>
      <xdr:spPr>
        <a:xfrm>
          <a:off x="7594111" y="63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80632</xdr:rowOff>
    </xdr:from>
    <xdr:to>
      <xdr:col>36</xdr:col>
      <xdr:colOff>165100</xdr:colOff>
      <xdr:row>37</xdr:row>
      <xdr:rowOff>10782</xdr:rowOff>
    </xdr:to>
    <xdr:sp macro="" textlink="">
      <xdr:nvSpPr>
        <xdr:cNvPr id="320" name="楕円 319"/>
        <xdr:cNvSpPr/>
      </xdr:nvSpPr>
      <xdr:spPr>
        <a:xfrm>
          <a:off x="6921500" y="62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1909</xdr:rowOff>
    </xdr:from>
    <xdr:ext cx="534377" cy="259045"/>
    <xdr:sp macro="" textlink="">
      <xdr:nvSpPr>
        <xdr:cNvPr id="321" name="テキスト ボックス 320"/>
        <xdr:cNvSpPr txBox="1"/>
      </xdr:nvSpPr>
      <xdr:spPr>
        <a:xfrm>
          <a:off x="6705111" y="63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131636</xdr:rowOff>
    </xdr:from>
    <xdr:to>
      <xdr:col>55</xdr:col>
      <xdr:colOff>0</xdr:colOff>
      <xdr:row>55</xdr:row>
      <xdr:rowOff>151095</xdr:rowOff>
    </xdr:to>
    <xdr:cxnSp macro="">
      <xdr:nvCxnSpPr>
        <xdr:cNvPr id="346" name="直線コネクタ 345"/>
        <xdr:cNvCxnSpPr/>
      </xdr:nvCxnSpPr>
      <xdr:spPr>
        <a:xfrm>
          <a:off x="9639300" y="9389936"/>
          <a:ext cx="838200" cy="19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131636</xdr:rowOff>
    </xdr:from>
    <xdr:to>
      <xdr:col>50</xdr:col>
      <xdr:colOff>114300</xdr:colOff>
      <xdr:row>56</xdr:row>
      <xdr:rowOff>80538</xdr:rowOff>
    </xdr:to>
    <xdr:cxnSp macro="">
      <xdr:nvCxnSpPr>
        <xdr:cNvPr id="349" name="直線コネクタ 348"/>
        <xdr:cNvCxnSpPr/>
      </xdr:nvCxnSpPr>
      <xdr:spPr>
        <a:xfrm flipV="1">
          <a:off x="8750300" y="9389936"/>
          <a:ext cx="889000" cy="29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80538</xdr:rowOff>
    </xdr:from>
    <xdr:to>
      <xdr:col>45</xdr:col>
      <xdr:colOff>177800</xdr:colOff>
      <xdr:row>56</xdr:row>
      <xdr:rowOff>101838</xdr:rowOff>
    </xdr:to>
    <xdr:cxnSp macro="">
      <xdr:nvCxnSpPr>
        <xdr:cNvPr id="352" name="直線コネクタ 351"/>
        <xdr:cNvCxnSpPr/>
      </xdr:nvCxnSpPr>
      <xdr:spPr>
        <a:xfrm flipV="1">
          <a:off x="7861300" y="9681738"/>
          <a:ext cx="889000" cy="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121183</xdr:rowOff>
    </xdr:from>
    <xdr:to>
      <xdr:col>41</xdr:col>
      <xdr:colOff>50800</xdr:colOff>
      <xdr:row>56</xdr:row>
      <xdr:rowOff>101838</xdr:rowOff>
    </xdr:to>
    <xdr:cxnSp macro="">
      <xdr:nvCxnSpPr>
        <xdr:cNvPr id="355" name="直線コネクタ 354"/>
        <xdr:cNvCxnSpPr/>
      </xdr:nvCxnSpPr>
      <xdr:spPr>
        <a:xfrm>
          <a:off x="6972300" y="9550933"/>
          <a:ext cx="889000" cy="1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100295</xdr:rowOff>
    </xdr:from>
    <xdr:to>
      <xdr:col>55</xdr:col>
      <xdr:colOff>50800</xdr:colOff>
      <xdr:row>56</xdr:row>
      <xdr:rowOff>30445</xdr:rowOff>
    </xdr:to>
    <xdr:sp macro="" textlink="">
      <xdr:nvSpPr>
        <xdr:cNvPr id="365" name="楕円 364"/>
        <xdr:cNvSpPr/>
      </xdr:nvSpPr>
      <xdr:spPr>
        <a:xfrm>
          <a:off x="10426700" y="95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78722</xdr:rowOff>
    </xdr:from>
    <xdr:ext cx="534377" cy="259045"/>
    <xdr:sp macro="" textlink="">
      <xdr:nvSpPr>
        <xdr:cNvPr id="366" name="普通建設事業費該当値テキスト"/>
        <xdr:cNvSpPr txBox="1"/>
      </xdr:nvSpPr>
      <xdr:spPr>
        <a:xfrm>
          <a:off x="10528300" y="95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80836</xdr:rowOff>
    </xdr:from>
    <xdr:to>
      <xdr:col>50</xdr:col>
      <xdr:colOff>165100</xdr:colOff>
      <xdr:row>55</xdr:row>
      <xdr:rowOff>10986</xdr:rowOff>
    </xdr:to>
    <xdr:sp macro="" textlink="">
      <xdr:nvSpPr>
        <xdr:cNvPr id="367" name="楕円 366"/>
        <xdr:cNvSpPr/>
      </xdr:nvSpPr>
      <xdr:spPr>
        <a:xfrm>
          <a:off x="9588500" y="93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27513</xdr:rowOff>
    </xdr:from>
    <xdr:ext cx="599010" cy="259045"/>
    <xdr:sp macro="" textlink="">
      <xdr:nvSpPr>
        <xdr:cNvPr id="368" name="テキスト ボックス 367"/>
        <xdr:cNvSpPr txBox="1"/>
      </xdr:nvSpPr>
      <xdr:spPr>
        <a:xfrm>
          <a:off x="9339795" y="911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29738</xdr:rowOff>
    </xdr:from>
    <xdr:to>
      <xdr:col>46</xdr:col>
      <xdr:colOff>38100</xdr:colOff>
      <xdr:row>56</xdr:row>
      <xdr:rowOff>131338</xdr:rowOff>
    </xdr:to>
    <xdr:sp macro="" textlink="">
      <xdr:nvSpPr>
        <xdr:cNvPr id="369" name="楕円 368"/>
        <xdr:cNvSpPr/>
      </xdr:nvSpPr>
      <xdr:spPr>
        <a:xfrm>
          <a:off x="8699500" y="96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122465</xdr:rowOff>
    </xdr:from>
    <xdr:ext cx="534377" cy="259045"/>
    <xdr:sp macro="" textlink="">
      <xdr:nvSpPr>
        <xdr:cNvPr id="370" name="テキスト ボックス 369"/>
        <xdr:cNvSpPr txBox="1"/>
      </xdr:nvSpPr>
      <xdr:spPr>
        <a:xfrm>
          <a:off x="8483111" y="97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51038</xdr:rowOff>
    </xdr:from>
    <xdr:to>
      <xdr:col>41</xdr:col>
      <xdr:colOff>101600</xdr:colOff>
      <xdr:row>56</xdr:row>
      <xdr:rowOff>152638</xdr:rowOff>
    </xdr:to>
    <xdr:sp macro="" textlink="">
      <xdr:nvSpPr>
        <xdr:cNvPr id="371" name="楕円 370"/>
        <xdr:cNvSpPr/>
      </xdr:nvSpPr>
      <xdr:spPr>
        <a:xfrm>
          <a:off x="7810500" y="96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143765</xdr:rowOff>
    </xdr:from>
    <xdr:ext cx="534377" cy="259045"/>
    <xdr:sp macro="" textlink="">
      <xdr:nvSpPr>
        <xdr:cNvPr id="372" name="テキスト ボックス 371"/>
        <xdr:cNvSpPr txBox="1"/>
      </xdr:nvSpPr>
      <xdr:spPr>
        <a:xfrm>
          <a:off x="7594111" y="97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70383</xdr:rowOff>
    </xdr:from>
    <xdr:to>
      <xdr:col>36</xdr:col>
      <xdr:colOff>165100</xdr:colOff>
      <xdr:row>56</xdr:row>
      <xdr:rowOff>533</xdr:rowOff>
    </xdr:to>
    <xdr:sp macro="" textlink="">
      <xdr:nvSpPr>
        <xdr:cNvPr id="373" name="楕円 372"/>
        <xdr:cNvSpPr/>
      </xdr:nvSpPr>
      <xdr:spPr>
        <a:xfrm>
          <a:off x="6921500" y="9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163110</xdr:rowOff>
    </xdr:from>
    <xdr:ext cx="534377" cy="259045"/>
    <xdr:sp macro="" textlink="">
      <xdr:nvSpPr>
        <xdr:cNvPr id="374" name="テキスト ボックス 373"/>
        <xdr:cNvSpPr txBox="1"/>
      </xdr:nvSpPr>
      <xdr:spPr>
        <a:xfrm>
          <a:off x="6705111" y="959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122986</xdr:rowOff>
    </xdr:from>
    <xdr:to>
      <xdr:col>55</xdr:col>
      <xdr:colOff>0</xdr:colOff>
      <xdr:row>78</xdr:row>
      <xdr:rowOff>135268</xdr:rowOff>
    </xdr:to>
    <xdr:cxnSp macro="">
      <xdr:nvCxnSpPr>
        <xdr:cNvPr id="403" name="直線コネクタ 402"/>
        <xdr:cNvCxnSpPr/>
      </xdr:nvCxnSpPr>
      <xdr:spPr>
        <a:xfrm flipV="1">
          <a:off x="9639300" y="13496086"/>
          <a:ext cx="8382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81535</xdr:rowOff>
    </xdr:from>
    <xdr:to>
      <xdr:col>50</xdr:col>
      <xdr:colOff>114300</xdr:colOff>
      <xdr:row>78</xdr:row>
      <xdr:rowOff>135268</xdr:rowOff>
    </xdr:to>
    <xdr:cxnSp macro="">
      <xdr:nvCxnSpPr>
        <xdr:cNvPr id="406" name="直線コネクタ 405"/>
        <xdr:cNvCxnSpPr/>
      </xdr:nvCxnSpPr>
      <xdr:spPr>
        <a:xfrm>
          <a:off x="8750300" y="13454635"/>
          <a:ext cx="889000" cy="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32207</xdr:rowOff>
    </xdr:from>
    <xdr:to>
      <xdr:col>45</xdr:col>
      <xdr:colOff>177800</xdr:colOff>
      <xdr:row>78</xdr:row>
      <xdr:rowOff>81535</xdr:rowOff>
    </xdr:to>
    <xdr:cxnSp macro="">
      <xdr:nvCxnSpPr>
        <xdr:cNvPr id="409" name="直線コネクタ 408"/>
        <xdr:cNvCxnSpPr/>
      </xdr:nvCxnSpPr>
      <xdr:spPr>
        <a:xfrm>
          <a:off x="7861300" y="13405307"/>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44602</xdr:rowOff>
    </xdr:from>
    <xdr:to>
      <xdr:col>41</xdr:col>
      <xdr:colOff>50800</xdr:colOff>
      <xdr:row>78</xdr:row>
      <xdr:rowOff>32207</xdr:rowOff>
    </xdr:to>
    <xdr:cxnSp macro="">
      <xdr:nvCxnSpPr>
        <xdr:cNvPr id="412" name="直線コネクタ 411"/>
        <xdr:cNvCxnSpPr/>
      </xdr:nvCxnSpPr>
      <xdr:spPr>
        <a:xfrm>
          <a:off x="6972300" y="13246252"/>
          <a:ext cx="889000" cy="1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72186</xdr:rowOff>
    </xdr:from>
    <xdr:to>
      <xdr:col>55</xdr:col>
      <xdr:colOff>50800</xdr:colOff>
      <xdr:row>79</xdr:row>
      <xdr:rowOff>2336</xdr:rowOff>
    </xdr:to>
    <xdr:sp macro="" textlink="">
      <xdr:nvSpPr>
        <xdr:cNvPr id="422" name="楕円 421"/>
        <xdr:cNvSpPr/>
      </xdr:nvSpPr>
      <xdr:spPr>
        <a:xfrm>
          <a:off x="10426700" y="13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158563</xdr:rowOff>
    </xdr:from>
    <xdr:ext cx="469744" cy="259045"/>
    <xdr:sp macro="" textlink="">
      <xdr:nvSpPr>
        <xdr:cNvPr id="423" name="普通建設事業費 （ うち新規整備　）該当値テキスト"/>
        <xdr:cNvSpPr txBox="1"/>
      </xdr:nvSpPr>
      <xdr:spPr>
        <a:xfrm>
          <a:off x="10528300" y="133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84468</xdr:rowOff>
    </xdr:from>
    <xdr:to>
      <xdr:col>50</xdr:col>
      <xdr:colOff>165100</xdr:colOff>
      <xdr:row>79</xdr:row>
      <xdr:rowOff>14618</xdr:rowOff>
    </xdr:to>
    <xdr:sp macro="" textlink="">
      <xdr:nvSpPr>
        <xdr:cNvPr id="424" name="楕円 423"/>
        <xdr:cNvSpPr/>
      </xdr:nvSpPr>
      <xdr:spPr>
        <a:xfrm>
          <a:off x="9588500" y="134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5745</xdr:rowOff>
    </xdr:from>
    <xdr:ext cx="469744" cy="259045"/>
    <xdr:sp macro="" textlink="">
      <xdr:nvSpPr>
        <xdr:cNvPr id="425" name="テキスト ボックス 424"/>
        <xdr:cNvSpPr txBox="1"/>
      </xdr:nvSpPr>
      <xdr:spPr>
        <a:xfrm>
          <a:off x="9404428" y="135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30735</xdr:rowOff>
    </xdr:from>
    <xdr:to>
      <xdr:col>46</xdr:col>
      <xdr:colOff>38100</xdr:colOff>
      <xdr:row>78</xdr:row>
      <xdr:rowOff>132335</xdr:rowOff>
    </xdr:to>
    <xdr:sp macro="" textlink="">
      <xdr:nvSpPr>
        <xdr:cNvPr id="426" name="楕円 425"/>
        <xdr:cNvSpPr/>
      </xdr:nvSpPr>
      <xdr:spPr>
        <a:xfrm>
          <a:off x="8699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123462</xdr:rowOff>
    </xdr:from>
    <xdr:ext cx="534377" cy="259045"/>
    <xdr:sp macro="" textlink="">
      <xdr:nvSpPr>
        <xdr:cNvPr id="427" name="テキスト ボックス 426"/>
        <xdr:cNvSpPr txBox="1"/>
      </xdr:nvSpPr>
      <xdr:spPr>
        <a:xfrm>
          <a:off x="8483111" y="134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152857</xdr:rowOff>
    </xdr:from>
    <xdr:to>
      <xdr:col>41</xdr:col>
      <xdr:colOff>101600</xdr:colOff>
      <xdr:row>78</xdr:row>
      <xdr:rowOff>83007</xdr:rowOff>
    </xdr:to>
    <xdr:sp macro="" textlink="">
      <xdr:nvSpPr>
        <xdr:cNvPr id="428" name="楕円 427"/>
        <xdr:cNvSpPr/>
      </xdr:nvSpPr>
      <xdr:spPr>
        <a:xfrm>
          <a:off x="7810500" y="133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74134</xdr:rowOff>
    </xdr:from>
    <xdr:ext cx="534377" cy="259045"/>
    <xdr:sp macro="" textlink="">
      <xdr:nvSpPr>
        <xdr:cNvPr id="429" name="テキスト ボックス 428"/>
        <xdr:cNvSpPr txBox="1"/>
      </xdr:nvSpPr>
      <xdr:spPr>
        <a:xfrm>
          <a:off x="7594111" y="134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165252</xdr:rowOff>
    </xdr:from>
    <xdr:to>
      <xdr:col>36</xdr:col>
      <xdr:colOff>165100</xdr:colOff>
      <xdr:row>77</xdr:row>
      <xdr:rowOff>95402</xdr:rowOff>
    </xdr:to>
    <xdr:sp macro="" textlink="">
      <xdr:nvSpPr>
        <xdr:cNvPr id="430" name="楕円 429"/>
        <xdr:cNvSpPr/>
      </xdr:nvSpPr>
      <xdr:spPr>
        <a:xfrm>
          <a:off x="69215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86529</xdr:rowOff>
    </xdr:from>
    <xdr:ext cx="534377" cy="259045"/>
    <xdr:sp macro="" textlink="">
      <xdr:nvSpPr>
        <xdr:cNvPr id="431" name="テキスト ボックス 430"/>
        <xdr:cNvSpPr txBox="1"/>
      </xdr:nvSpPr>
      <xdr:spPr>
        <a:xfrm>
          <a:off x="6705111" y="132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78958</xdr:rowOff>
    </xdr:from>
    <xdr:to>
      <xdr:col>55</xdr:col>
      <xdr:colOff>0</xdr:colOff>
      <xdr:row>96</xdr:row>
      <xdr:rowOff>124220</xdr:rowOff>
    </xdr:to>
    <xdr:cxnSp macro="">
      <xdr:nvCxnSpPr>
        <xdr:cNvPr id="462" name="直線コネクタ 461"/>
        <xdr:cNvCxnSpPr/>
      </xdr:nvCxnSpPr>
      <xdr:spPr>
        <a:xfrm>
          <a:off x="9639300" y="16538158"/>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78958</xdr:rowOff>
    </xdr:from>
    <xdr:to>
      <xdr:col>50</xdr:col>
      <xdr:colOff>114300</xdr:colOff>
      <xdr:row>98</xdr:row>
      <xdr:rowOff>6415</xdr:rowOff>
    </xdr:to>
    <xdr:cxnSp macro="">
      <xdr:nvCxnSpPr>
        <xdr:cNvPr id="465" name="直線コネクタ 464"/>
        <xdr:cNvCxnSpPr/>
      </xdr:nvCxnSpPr>
      <xdr:spPr>
        <a:xfrm flipV="1">
          <a:off x="8750300" y="16538158"/>
          <a:ext cx="889000" cy="2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6415</xdr:rowOff>
    </xdr:from>
    <xdr:to>
      <xdr:col>45</xdr:col>
      <xdr:colOff>177800</xdr:colOff>
      <xdr:row>98</xdr:row>
      <xdr:rowOff>66015</xdr:rowOff>
    </xdr:to>
    <xdr:cxnSp macro="">
      <xdr:nvCxnSpPr>
        <xdr:cNvPr id="468" name="直線コネクタ 467"/>
        <xdr:cNvCxnSpPr/>
      </xdr:nvCxnSpPr>
      <xdr:spPr>
        <a:xfrm flipV="1">
          <a:off x="7861300" y="16808515"/>
          <a:ext cx="8890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127541</xdr:rowOff>
    </xdr:from>
    <xdr:to>
      <xdr:col>41</xdr:col>
      <xdr:colOff>50800</xdr:colOff>
      <xdr:row>98</xdr:row>
      <xdr:rowOff>66015</xdr:rowOff>
    </xdr:to>
    <xdr:cxnSp macro="">
      <xdr:nvCxnSpPr>
        <xdr:cNvPr id="471" name="直線コネクタ 470"/>
        <xdr:cNvCxnSpPr/>
      </xdr:nvCxnSpPr>
      <xdr:spPr>
        <a:xfrm>
          <a:off x="6972300" y="16758191"/>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73420</xdr:rowOff>
    </xdr:from>
    <xdr:to>
      <xdr:col>55</xdr:col>
      <xdr:colOff>50800</xdr:colOff>
      <xdr:row>97</xdr:row>
      <xdr:rowOff>3570</xdr:rowOff>
    </xdr:to>
    <xdr:sp macro="" textlink="">
      <xdr:nvSpPr>
        <xdr:cNvPr id="481" name="楕円 480"/>
        <xdr:cNvSpPr/>
      </xdr:nvSpPr>
      <xdr:spPr>
        <a:xfrm>
          <a:off x="10426700" y="16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96297</xdr:rowOff>
    </xdr:from>
    <xdr:ext cx="534377" cy="259045"/>
    <xdr:sp macro="" textlink="">
      <xdr:nvSpPr>
        <xdr:cNvPr id="482" name="普通建設事業費 （ うち更新整備　）該当値テキスト"/>
        <xdr:cNvSpPr txBox="1"/>
      </xdr:nvSpPr>
      <xdr:spPr>
        <a:xfrm>
          <a:off x="10528300" y="163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28158</xdr:rowOff>
    </xdr:from>
    <xdr:to>
      <xdr:col>50</xdr:col>
      <xdr:colOff>165100</xdr:colOff>
      <xdr:row>96</xdr:row>
      <xdr:rowOff>129758</xdr:rowOff>
    </xdr:to>
    <xdr:sp macro="" textlink="">
      <xdr:nvSpPr>
        <xdr:cNvPr id="483" name="楕円 482"/>
        <xdr:cNvSpPr/>
      </xdr:nvSpPr>
      <xdr:spPr>
        <a:xfrm>
          <a:off x="9588500" y="164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146285</xdr:rowOff>
    </xdr:from>
    <xdr:ext cx="534377" cy="259045"/>
    <xdr:sp macro="" textlink="">
      <xdr:nvSpPr>
        <xdr:cNvPr id="484" name="テキスト ボックス 483"/>
        <xdr:cNvSpPr txBox="1"/>
      </xdr:nvSpPr>
      <xdr:spPr>
        <a:xfrm>
          <a:off x="9372111" y="162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127065</xdr:rowOff>
    </xdr:from>
    <xdr:to>
      <xdr:col>46</xdr:col>
      <xdr:colOff>38100</xdr:colOff>
      <xdr:row>98</xdr:row>
      <xdr:rowOff>57215</xdr:rowOff>
    </xdr:to>
    <xdr:sp macro="" textlink="">
      <xdr:nvSpPr>
        <xdr:cNvPr id="485" name="楕円 484"/>
        <xdr:cNvSpPr/>
      </xdr:nvSpPr>
      <xdr:spPr>
        <a:xfrm>
          <a:off x="8699500" y="167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48342</xdr:rowOff>
    </xdr:from>
    <xdr:ext cx="534377" cy="259045"/>
    <xdr:sp macro="" textlink="">
      <xdr:nvSpPr>
        <xdr:cNvPr id="486" name="テキスト ボックス 485"/>
        <xdr:cNvSpPr txBox="1"/>
      </xdr:nvSpPr>
      <xdr:spPr>
        <a:xfrm>
          <a:off x="8483111" y="168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15215</xdr:rowOff>
    </xdr:from>
    <xdr:to>
      <xdr:col>41</xdr:col>
      <xdr:colOff>101600</xdr:colOff>
      <xdr:row>98</xdr:row>
      <xdr:rowOff>116815</xdr:rowOff>
    </xdr:to>
    <xdr:sp macro="" textlink="">
      <xdr:nvSpPr>
        <xdr:cNvPr id="487" name="楕円 486"/>
        <xdr:cNvSpPr/>
      </xdr:nvSpPr>
      <xdr:spPr>
        <a:xfrm>
          <a:off x="7810500" y="168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107942</xdr:rowOff>
    </xdr:from>
    <xdr:ext cx="534377" cy="259045"/>
    <xdr:sp macro="" textlink="">
      <xdr:nvSpPr>
        <xdr:cNvPr id="488" name="テキスト ボックス 487"/>
        <xdr:cNvSpPr txBox="1"/>
      </xdr:nvSpPr>
      <xdr:spPr>
        <a:xfrm>
          <a:off x="7594111" y="169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76741</xdr:rowOff>
    </xdr:from>
    <xdr:to>
      <xdr:col>36</xdr:col>
      <xdr:colOff>165100</xdr:colOff>
      <xdr:row>98</xdr:row>
      <xdr:rowOff>6891</xdr:rowOff>
    </xdr:to>
    <xdr:sp macro="" textlink="">
      <xdr:nvSpPr>
        <xdr:cNvPr id="489" name="楕円 488"/>
        <xdr:cNvSpPr/>
      </xdr:nvSpPr>
      <xdr:spPr>
        <a:xfrm>
          <a:off x="6921500" y="167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23418</xdr:rowOff>
    </xdr:from>
    <xdr:ext cx="534377" cy="259045"/>
    <xdr:sp macro="" textlink="">
      <xdr:nvSpPr>
        <xdr:cNvPr id="490" name="テキスト ボックス 489"/>
        <xdr:cNvSpPr txBox="1"/>
      </xdr:nvSpPr>
      <xdr:spPr>
        <a:xfrm>
          <a:off x="6705111" y="164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78163</xdr:rowOff>
    </xdr:from>
    <xdr:to>
      <xdr:col>85</xdr:col>
      <xdr:colOff>127000</xdr:colOff>
      <xdr:row>39</xdr:row>
      <xdr:rowOff>86044</xdr:rowOff>
    </xdr:to>
    <xdr:cxnSp macro="">
      <xdr:nvCxnSpPr>
        <xdr:cNvPr id="521" name="直線コネクタ 520"/>
        <xdr:cNvCxnSpPr/>
      </xdr:nvCxnSpPr>
      <xdr:spPr>
        <a:xfrm flipV="1">
          <a:off x="15481300" y="6764713"/>
          <a:ext cx="838200" cy="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85468</xdr:rowOff>
    </xdr:from>
    <xdr:to>
      <xdr:col>81</xdr:col>
      <xdr:colOff>50800</xdr:colOff>
      <xdr:row>39</xdr:row>
      <xdr:rowOff>86044</xdr:rowOff>
    </xdr:to>
    <xdr:cxnSp macro="">
      <xdr:nvCxnSpPr>
        <xdr:cNvPr id="524" name="直線コネクタ 523"/>
        <xdr:cNvCxnSpPr/>
      </xdr:nvCxnSpPr>
      <xdr:spPr>
        <a:xfrm>
          <a:off x="14592300" y="6772018"/>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85468</xdr:rowOff>
    </xdr:from>
    <xdr:to>
      <xdr:col>76</xdr:col>
      <xdr:colOff>114300</xdr:colOff>
      <xdr:row>39</xdr:row>
      <xdr:rowOff>89179</xdr:rowOff>
    </xdr:to>
    <xdr:cxnSp macro="">
      <xdr:nvCxnSpPr>
        <xdr:cNvPr id="527" name="直線コネクタ 526"/>
        <xdr:cNvCxnSpPr/>
      </xdr:nvCxnSpPr>
      <xdr:spPr>
        <a:xfrm flipV="1">
          <a:off x="13703300" y="6772018"/>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89179</xdr:rowOff>
    </xdr:from>
    <xdr:to>
      <xdr:col>71</xdr:col>
      <xdr:colOff>177800</xdr:colOff>
      <xdr:row>39</xdr:row>
      <xdr:rowOff>91063</xdr:rowOff>
    </xdr:to>
    <xdr:cxnSp macro="">
      <xdr:nvCxnSpPr>
        <xdr:cNvPr id="530" name="直線コネクタ 529"/>
        <xdr:cNvCxnSpPr/>
      </xdr:nvCxnSpPr>
      <xdr:spPr>
        <a:xfrm flipV="1">
          <a:off x="12814300" y="6775729"/>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27363</xdr:rowOff>
    </xdr:from>
    <xdr:to>
      <xdr:col>85</xdr:col>
      <xdr:colOff>177800</xdr:colOff>
      <xdr:row>39</xdr:row>
      <xdr:rowOff>128963</xdr:rowOff>
    </xdr:to>
    <xdr:sp macro="" textlink="">
      <xdr:nvSpPr>
        <xdr:cNvPr id="540" name="楕円 539"/>
        <xdr:cNvSpPr/>
      </xdr:nvSpPr>
      <xdr:spPr>
        <a:xfrm>
          <a:off x="16268700" y="67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113740</xdr:rowOff>
    </xdr:from>
    <xdr:ext cx="469744" cy="259045"/>
    <xdr:sp macro="" textlink="">
      <xdr:nvSpPr>
        <xdr:cNvPr id="541" name="災害復旧事業費該当値テキスト"/>
        <xdr:cNvSpPr txBox="1"/>
      </xdr:nvSpPr>
      <xdr:spPr>
        <a:xfrm>
          <a:off x="16370300" y="662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35244</xdr:rowOff>
    </xdr:from>
    <xdr:to>
      <xdr:col>81</xdr:col>
      <xdr:colOff>101600</xdr:colOff>
      <xdr:row>39</xdr:row>
      <xdr:rowOff>136844</xdr:rowOff>
    </xdr:to>
    <xdr:sp macro="" textlink="">
      <xdr:nvSpPr>
        <xdr:cNvPr id="542" name="楕円 541"/>
        <xdr:cNvSpPr/>
      </xdr:nvSpPr>
      <xdr:spPr>
        <a:xfrm>
          <a:off x="15430500" y="67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127971</xdr:rowOff>
    </xdr:from>
    <xdr:ext cx="469744" cy="259045"/>
    <xdr:sp macro="" textlink="">
      <xdr:nvSpPr>
        <xdr:cNvPr id="543" name="テキスト ボックス 542"/>
        <xdr:cNvSpPr txBox="1"/>
      </xdr:nvSpPr>
      <xdr:spPr>
        <a:xfrm>
          <a:off x="15246428" y="681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34668</xdr:rowOff>
    </xdr:from>
    <xdr:to>
      <xdr:col>76</xdr:col>
      <xdr:colOff>165100</xdr:colOff>
      <xdr:row>39</xdr:row>
      <xdr:rowOff>136268</xdr:rowOff>
    </xdr:to>
    <xdr:sp macro="" textlink="">
      <xdr:nvSpPr>
        <xdr:cNvPr id="544" name="楕円 543"/>
        <xdr:cNvSpPr/>
      </xdr:nvSpPr>
      <xdr:spPr>
        <a:xfrm>
          <a:off x="14541500" y="67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127395</xdr:rowOff>
    </xdr:from>
    <xdr:ext cx="469744" cy="259045"/>
    <xdr:sp macro="" textlink="">
      <xdr:nvSpPr>
        <xdr:cNvPr id="545" name="テキスト ボックス 544"/>
        <xdr:cNvSpPr txBox="1"/>
      </xdr:nvSpPr>
      <xdr:spPr>
        <a:xfrm>
          <a:off x="14357428" y="68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38379</xdr:rowOff>
    </xdr:from>
    <xdr:to>
      <xdr:col>72</xdr:col>
      <xdr:colOff>38100</xdr:colOff>
      <xdr:row>39</xdr:row>
      <xdr:rowOff>139979</xdr:rowOff>
    </xdr:to>
    <xdr:sp macro="" textlink="">
      <xdr:nvSpPr>
        <xdr:cNvPr id="546" name="楕円 545"/>
        <xdr:cNvSpPr/>
      </xdr:nvSpPr>
      <xdr:spPr>
        <a:xfrm>
          <a:off x="13652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131106</xdr:rowOff>
    </xdr:from>
    <xdr:ext cx="378565" cy="259045"/>
    <xdr:sp macro="" textlink="">
      <xdr:nvSpPr>
        <xdr:cNvPr id="547" name="テキスト ボックス 546"/>
        <xdr:cNvSpPr txBox="1"/>
      </xdr:nvSpPr>
      <xdr:spPr>
        <a:xfrm>
          <a:off x="13514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40263</xdr:rowOff>
    </xdr:from>
    <xdr:to>
      <xdr:col>67</xdr:col>
      <xdr:colOff>101600</xdr:colOff>
      <xdr:row>39</xdr:row>
      <xdr:rowOff>141863</xdr:rowOff>
    </xdr:to>
    <xdr:sp macro="" textlink="">
      <xdr:nvSpPr>
        <xdr:cNvPr id="548" name="楕円 547"/>
        <xdr:cNvSpPr/>
      </xdr:nvSpPr>
      <xdr:spPr>
        <a:xfrm>
          <a:off x="12763500" y="67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132990</xdr:rowOff>
    </xdr:from>
    <xdr:ext cx="378565" cy="259045"/>
    <xdr:sp macro="" textlink="">
      <xdr:nvSpPr>
        <xdr:cNvPr id="549" name="テキスト ボックス 548"/>
        <xdr:cNvSpPr txBox="1"/>
      </xdr:nvSpPr>
      <xdr:spPr>
        <a:xfrm>
          <a:off x="12625017" y="6819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135166</xdr:rowOff>
    </xdr:from>
    <xdr:to>
      <xdr:col>85</xdr:col>
      <xdr:colOff>127000</xdr:colOff>
      <xdr:row>75</xdr:row>
      <xdr:rowOff>157823</xdr:rowOff>
    </xdr:to>
    <xdr:cxnSp macro="">
      <xdr:nvCxnSpPr>
        <xdr:cNvPr id="627" name="直線コネクタ 626"/>
        <xdr:cNvCxnSpPr/>
      </xdr:nvCxnSpPr>
      <xdr:spPr>
        <a:xfrm flipV="1">
          <a:off x="15481300" y="12993916"/>
          <a:ext cx="8382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157823</xdr:rowOff>
    </xdr:from>
    <xdr:to>
      <xdr:col>81</xdr:col>
      <xdr:colOff>50800</xdr:colOff>
      <xdr:row>76</xdr:row>
      <xdr:rowOff>16942</xdr:rowOff>
    </xdr:to>
    <xdr:cxnSp macro="">
      <xdr:nvCxnSpPr>
        <xdr:cNvPr id="630" name="直線コネクタ 629"/>
        <xdr:cNvCxnSpPr/>
      </xdr:nvCxnSpPr>
      <xdr:spPr>
        <a:xfrm flipV="1">
          <a:off x="14592300" y="13016573"/>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4890</xdr:rowOff>
    </xdr:from>
    <xdr:to>
      <xdr:col>76</xdr:col>
      <xdr:colOff>114300</xdr:colOff>
      <xdr:row>76</xdr:row>
      <xdr:rowOff>16942</xdr:rowOff>
    </xdr:to>
    <xdr:cxnSp macro="">
      <xdr:nvCxnSpPr>
        <xdr:cNvPr id="633" name="直線コネクタ 632"/>
        <xdr:cNvCxnSpPr/>
      </xdr:nvCxnSpPr>
      <xdr:spPr>
        <a:xfrm>
          <a:off x="13703300" y="12520740"/>
          <a:ext cx="889000" cy="5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4890</xdr:rowOff>
    </xdr:from>
    <xdr:to>
      <xdr:col>71</xdr:col>
      <xdr:colOff>177800</xdr:colOff>
      <xdr:row>75</xdr:row>
      <xdr:rowOff>115684</xdr:rowOff>
    </xdr:to>
    <xdr:cxnSp macro="">
      <xdr:nvCxnSpPr>
        <xdr:cNvPr id="636" name="直線コネクタ 635"/>
        <xdr:cNvCxnSpPr/>
      </xdr:nvCxnSpPr>
      <xdr:spPr>
        <a:xfrm flipV="1">
          <a:off x="12814300" y="12520740"/>
          <a:ext cx="889000" cy="4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84366</xdr:rowOff>
    </xdr:from>
    <xdr:to>
      <xdr:col>85</xdr:col>
      <xdr:colOff>177800</xdr:colOff>
      <xdr:row>76</xdr:row>
      <xdr:rowOff>14517</xdr:rowOff>
    </xdr:to>
    <xdr:sp macro="" textlink="">
      <xdr:nvSpPr>
        <xdr:cNvPr id="646" name="楕円 645"/>
        <xdr:cNvSpPr/>
      </xdr:nvSpPr>
      <xdr:spPr>
        <a:xfrm>
          <a:off x="16268700" y="12943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62793</xdr:rowOff>
    </xdr:from>
    <xdr:ext cx="534377" cy="259045"/>
    <xdr:sp macro="" textlink="">
      <xdr:nvSpPr>
        <xdr:cNvPr id="647" name="公債費該当値テキスト"/>
        <xdr:cNvSpPr txBox="1"/>
      </xdr:nvSpPr>
      <xdr:spPr>
        <a:xfrm>
          <a:off x="16370300" y="129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107023</xdr:rowOff>
    </xdr:from>
    <xdr:to>
      <xdr:col>81</xdr:col>
      <xdr:colOff>101600</xdr:colOff>
      <xdr:row>76</xdr:row>
      <xdr:rowOff>37173</xdr:rowOff>
    </xdr:to>
    <xdr:sp macro="" textlink="">
      <xdr:nvSpPr>
        <xdr:cNvPr id="648" name="楕円 647"/>
        <xdr:cNvSpPr/>
      </xdr:nvSpPr>
      <xdr:spPr>
        <a:xfrm>
          <a:off x="15430500" y="129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28300</xdr:rowOff>
    </xdr:from>
    <xdr:ext cx="534377" cy="259045"/>
    <xdr:sp macro="" textlink="">
      <xdr:nvSpPr>
        <xdr:cNvPr id="649" name="テキスト ボックス 648"/>
        <xdr:cNvSpPr txBox="1"/>
      </xdr:nvSpPr>
      <xdr:spPr>
        <a:xfrm>
          <a:off x="15214111" y="130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137592</xdr:rowOff>
    </xdr:from>
    <xdr:to>
      <xdr:col>76</xdr:col>
      <xdr:colOff>165100</xdr:colOff>
      <xdr:row>76</xdr:row>
      <xdr:rowOff>67742</xdr:rowOff>
    </xdr:to>
    <xdr:sp macro="" textlink="">
      <xdr:nvSpPr>
        <xdr:cNvPr id="650" name="楕円 649"/>
        <xdr:cNvSpPr/>
      </xdr:nvSpPr>
      <xdr:spPr>
        <a:xfrm>
          <a:off x="14541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58869</xdr:rowOff>
    </xdr:from>
    <xdr:ext cx="534377" cy="259045"/>
    <xdr:sp macro="" textlink="">
      <xdr:nvSpPr>
        <xdr:cNvPr id="651" name="テキスト ボックス 650"/>
        <xdr:cNvSpPr txBox="1"/>
      </xdr:nvSpPr>
      <xdr:spPr>
        <a:xfrm>
          <a:off x="14325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125540</xdr:rowOff>
    </xdr:from>
    <xdr:to>
      <xdr:col>72</xdr:col>
      <xdr:colOff>38100</xdr:colOff>
      <xdr:row>73</xdr:row>
      <xdr:rowOff>55690</xdr:rowOff>
    </xdr:to>
    <xdr:sp macro="" textlink="">
      <xdr:nvSpPr>
        <xdr:cNvPr id="652" name="楕円 651"/>
        <xdr:cNvSpPr/>
      </xdr:nvSpPr>
      <xdr:spPr>
        <a:xfrm>
          <a:off x="13652500" y="124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72217</xdr:rowOff>
    </xdr:from>
    <xdr:ext cx="534377" cy="259045"/>
    <xdr:sp macro="" textlink="">
      <xdr:nvSpPr>
        <xdr:cNvPr id="653" name="テキスト ボックス 652"/>
        <xdr:cNvSpPr txBox="1"/>
      </xdr:nvSpPr>
      <xdr:spPr>
        <a:xfrm>
          <a:off x="13436111" y="122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64884</xdr:rowOff>
    </xdr:from>
    <xdr:to>
      <xdr:col>67</xdr:col>
      <xdr:colOff>101600</xdr:colOff>
      <xdr:row>75</xdr:row>
      <xdr:rowOff>166484</xdr:rowOff>
    </xdr:to>
    <xdr:sp macro="" textlink="">
      <xdr:nvSpPr>
        <xdr:cNvPr id="654" name="楕円 653"/>
        <xdr:cNvSpPr/>
      </xdr:nvSpPr>
      <xdr:spPr>
        <a:xfrm>
          <a:off x="12763500" y="12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157611</xdr:rowOff>
    </xdr:from>
    <xdr:ext cx="534377" cy="259045"/>
    <xdr:sp macro="" textlink="">
      <xdr:nvSpPr>
        <xdr:cNvPr id="655" name="テキスト ボックス 654"/>
        <xdr:cNvSpPr txBox="1"/>
      </xdr:nvSpPr>
      <xdr:spPr>
        <a:xfrm>
          <a:off x="12547111" y="130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81476</xdr:rowOff>
    </xdr:from>
    <xdr:to>
      <xdr:col>85</xdr:col>
      <xdr:colOff>127000</xdr:colOff>
      <xdr:row>97</xdr:row>
      <xdr:rowOff>87305</xdr:rowOff>
    </xdr:to>
    <xdr:cxnSp macro="">
      <xdr:nvCxnSpPr>
        <xdr:cNvPr id="682" name="直線コネクタ 681"/>
        <xdr:cNvCxnSpPr/>
      </xdr:nvCxnSpPr>
      <xdr:spPr>
        <a:xfrm flipV="1">
          <a:off x="15481300" y="16712126"/>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40647</xdr:rowOff>
    </xdr:from>
    <xdr:to>
      <xdr:col>81</xdr:col>
      <xdr:colOff>50800</xdr:colOff>
      <xdr:row>97</xdr:row>
      <xdr:rowOff>87305</xdr:rowOff>
    </xdr:to>
    <xdr:cxnSp macro="">
      <xdr:nvCxnSpPr>
        <xdr:cNvPr id="685" name="直線コネクタ 684"/>
        <xdr:cNvCxnSpPr/>
      </xdr:nvCxnSpPr>
      <xdr:spPr>
        <a:xfrm>
          <a:off x="14592300" y="16671297"/>
          <a:ext cx="8890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32533</xdr:rowOff>
    </xdr:from>
    <xdr:to>
      <xdr:col>76</xdr:col>
      <xdr:colOff>114300</xdr:colOff>
      <xdr:row>97</xdr:row>
      <xdr:rowOff>40647</xdr:rowOff>
    </xdr:to>
    <xdr:cxnSp macro="">
      <xdr:nvCxnSpPr>
        <xdr:cNvPr id="688" name="直線コネクタ 687"/>
        <xdr:cNvCxnSpPr/>
      </xdr:nvCxnSpPr>
      <xdr:spPr>
        <a:xfrm>
          <a:off x="13703300" y="16663183"/>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6586</xdr:rowOff>
    </xdr:from>
    <xdr:to>
      <xdr:col>71</xdr:col>
      <xdr:colOff>177800</xdr:colOff>
      <xdr:row>97</xdr:row>
      <xdr:rowOff>32533</xdr:rowOff>
    </xdr:to>
    <xdr:cxnSp macro="">
      <xdr:nvCxnSpPr>
        <xdr:cNvPr id="691" name="直線コネクタ 690"/>
        <xdr:cNvCxnSpPr/>
      </xdr:nvCxnSpPr>
      <xdr:spPr>
        <a:xfrm>
          <a:off x="12814300" y="1663723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30676</xdr:rowOff>
    </xdr:from>
    <xdr:to>
      <xdr:col>85</xdr:col>
      <xdr:colOff>177800</xdr:colOff>
      <xdr:row>97</xdr:row>
      <xdr:rowOff>132276</xdr:rowOff>
    </xdr:to>
    <xdr:sp macro="" textlink="">
      <xdr:nvSpPr>
        <xdr:cNvPr id="701" name="楕円 700"/>
        <xdr:cNvSpPr/>
      </xdr:nvSpPr>
      <xdr:spPr>
        <a:xfrm>
          <a:off x="16268700" y="166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9103</xdr:rowOff>
    </xdr:from>
    <xdr:ext cx="534377" cy="259045"/>
    <xdr:sp macro="" textlink="">
      <xdr:nvSpPr>
        <xdr:cNvPr id="702" name="積立金該当値テキスト"/>
        <xdr:cNvSpPr txBox="1"/>
      </xdr:nvSpPr>
      <xdr:spPr>
        <a:xfrm>
          <a:off x="16370300"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36505</xdr:rowOff>
    </xdr:from>
    <xdr:to>
      <xdr:col>81</xdr:col>
      <xdr:colOff>101600</xdr:colOff>
      <xdr:row>97</xdr:row>
      <xdr:rowOff>138105</xdr:rowOff>
    </xdr:to>
    <xdr:sp macro="" textlink="">
      <xdr:nvSpPr>
        <xdr:cNvPr id="703" name="楕円 702"/>
        <xdr:cNvSpPr/>
      </xdr:nvSpPr>
      <xdr:spPr>
        <a:xfrm>
          <a:off x="15430500" y="166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129232</xdr:rowOff>
    </xdr:from>
    <xdr:ext cx="469744" cy="259045"/>
    <xdr:sp macro="" textlink="">
      <xdr:nvSpPr>
        <xdr:cNvPr id="704" name="テキスト ボックス 703"/>
        <xdr:cNvSpPr txBox="1"/>
      </xdr:nvSpPr>
      <xdr:spPr>
        <a:xfrm>
          <a:off x="15246428" y="1675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161297</xdr:rowOff>
    </xdr:from>
    <xdr:to>
      <xdr:col>76</xdr:col>
      <xdr:colOff>165100</xdr:colOff>
      <xdr:row>97</xdr:row>
      <xdr:rowOff>91447</xdr:rowOff>
    </xdr:to>
    <xdr:sp macro="" textlink="">
      <xdr:nvSpPr>
        <xdr:cNvPr id="705" name="楕円 704"/>
        <xdr:cNvSpPr/>
      </xdr:nvSpPr>
      <xdr:spPr>
        <a:xfrm>
          <a:off x="14541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82574</xdr:rowOff>
    </xdr:from>
    <xdr:ext cx="534377" cy="259045"/>
    <xdr:sp macro="" textlink="">
      <xdr:nvSpPr>
        <xdr:cNvPr id="706" name="テキスト ボックス 705"/>
        <xdr:cNvSpPr txBox="1"/>
      </xdr:nvSpPr>
      <xdr:spPr>
        <a:xfrm>
          <a:off x="14325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153183</xdr:rowOff>
    </xdr:from>
    <xdr:to>
      <xdr:col>72</xdr:col>
      <xdr:colOff>38100</xdr:colOff>
      <xdr:row>97</xdr:row>
      <xdr:rowOff>83333</xdr:rowOff>
    </xdr:to>
    <xdr:sp macro="" textlink="">
      <xdr:nvSpPr>
        <xdr:cNvPr id="707" name="楕円 706"/>
        <xdr:cNvSpPr/>
      </xdr:nvSpPr>
      <xdr:spPr>
        <a:xfrm>
          <a:off x="13652500" y="166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74460</xdr:rowOff>
    </xdr:from>
    <xdr:ext cx="534377" cy="259045"/>
    <xdr:sp macro="" textlink="">
      <xdr:nvSpPr>
        <xdr:cNvPr id="708" name="テキスト ボックス 707"/>
        <xdr:cNvSpPr txBox="1"/>
      </xdr:nvSpPr>
      <xdr:spPr>
        <a:xfrm>
          <a:off x="13436111" y="167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127236</xdr:rowOff>
    </xdr:from>
    <xdr:to>
      <xdr:col>67</xdr:col>
      <xdr:colOff>101600</xdr:colOff>
      <xdr:row>97</xdr:row>
      <xdr:rowOff>57386</xdr:rowOff>
    </xdr:to>
    <xdr:sp macro="" textlink="">
      <xdr:nvSpPr>
        <xdr:cNvPr id="709" name="楕円 708"/>
        <xdr:cNvSpPr/>
      </xdr:nvSpPr>
      <xdr:spPr>
        <a:xfrm>
          <a:off x="12763500" y="165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48513</xdr:rowOff>
    </xdr:from>
    <xdr:ext cx="534377" cy="259045"/>
    <xdr:sp macro="" textlink="">
      <xdr:nvSpPr>
        <xdr:cNvPr id="710" name="テキスト ボックス 709"/>
        <xdr:cNvSpPr txBox="1"/>
      </xdr:nvSpPr>
      <xdr:spPr>
        <a:xfrm>
          <a:off x="12547111" y="166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145687</xdr:rowOff>
    </xdr:from>
    <xdr:to>
      <xdr:col>116</xdr:col>
      <xdr:colOff>63500</xdr:colOff>
      <xdr:row>39</xdr:row>
      <xdr:rowOff>12446</xdr:rowOff>
    </xdr:to>
    <xdr:cxnSp macro="">
      <xdr:nvCxnSpPr>
        <xdr:cNvPr id="741" name="直線コネクタ 740"/>
        <xdr:cNvCxnSpPr/>
      </xdr:nvCxnSpPr>
      <xdr:spPr>
        <a:xfrm>
          <a:off x="21323300" y="6660787"/>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115425</xdr:rowOff>
    </xdr:from>
    <xdr:to>
      <xdr:col>111</xdr:col>
      <xdr:colOff>177800</xdr:colOff>
      <xdr:row>38</xdr:row>
      <xdr:rowOff>145687</xdr:rowOff>
    </xdr:to>
    <xdr:cxnSp macro="">
      <xdr:nvCxnSpPr>
        <xdr:cNvPr id="744" name="直線コネクタ 743"/>
        <xdr:cNvCxnSpPr/>
      </xdr:nvCxnSpPr>
      <xdr:spPr>
        <a:xfrm>
          <a:off x="20434300" y="6630525"/>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115425</xdr:rowOff>
    </xdr:from>
    <xdr:to>
      <xdr:col>107</xdr:col>
      <xdr:colOff>50800</xdr:colOff>
      <xdr:row>38</xdr:row>
      <xdr:rowOff>152001</xdr:rowOff>
    </xdr:to>
    <xdr:cxnSp macro="">
      <xdr:nvCxnSpPr>
        <xdr:cNvPr id="747" name="直線コネクタ 746"/>
        <xdr:cNvCxnSpPr/>
      </xdr:nvCxnSpPr>
      <xdr:spPr>
        <a:xfrm flipV="1">
          <a:off x="19545300" y="663052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152001</xdr:rowOff>
    </xdr:from>
    <xdr:to>
      <xdr:col>102</xdr:col>
      <xdr:colOff>114300</xdr:colOff>
      <xdr:row>39</xdr:row>
      <xdr:rowOff>14515</xdr:rowOff>
    </xdr:to>
    <xdr:cxnSp macro="">
      <xdr:nvCxnSpPr>
        <xdr:cNvPr id="750" name="直線コネクタ 749"/>
        <xdr:cNvCxnSpPr/>
      </xdr:nvCxnSpPr>
      <xdr:spPr>
        <a:xfrm flipV="1">
          <a:off x="18656300" y="6667101"/>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133096</xdr:rowOff>
    </xdr:from>
    <xdr:to>
      <xdr:col>116</xdr:col>
      <xdr:colOff>114300</xdr:colOff>
      <xdr:row>39</xdr:row>
      <xdr:rowOff>63246</xdr:rowOff>
    </xdr:to>
    <xdr:sp macro="" textlink="">
      <xdr:nvSpPr>
        <xdr:cNvPr id="760" name="楕円 759"/>
        <xdr:cNvSpPr/>
      </xdr:nvSpPr>
      <xdr:spPr>
        <a:xfrm>
          <a:off x="22110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48023</xdr:rowOff>
    </xdr:from>
    <xdr:ext cx="378565" cy="259045"/>
    <xdr:sp macro="" textlink="">
      <xdr:nvSpPr>
        <xdr:cNvPr id="761" name="投資及び出資金該当値テキスト"/>
        <xdr:cNvSpPr txBox="1"/>
      </xdr:nvSpPr>
      <xdr:spPr>
        <a:xfrm>
          <a:off x="22212300" y="65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94887</xdr:rowOff>
    </xdr:from>
    <xdr:to>
      <xdr:col>112</xdr:col>
      <xdr:colOff>38100</xdr:colOff>
      <xdr:row>39</xdr:row>
      <xdr:rowOff>25037</xdr:rowOff>
    </xdr:to>
    <xdr:sp macro="" textlink="">
      <xdr:nvSpPr>
        <xdr:cNvPr id="762" name="楕円 761"/>
        <xdr:cNvSpPr/>
      </xdr:nvSpPr>
      <xdr:spPr>
        <a:xfrm>
          <a:off x="21272500" y="66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16164</xdr:rowOff>
    </xdr:from>
    <xdr:ext cx="469744" cy="259045"/>
    <xdr:sp macro="" textlink="">
      <xdr:nvSpPr>
        <xdr:cNvPr id="763" name="テキスト ボックス 762"/>
        <xdr:cNvSpPr txBox="1"/>
      </xdr:nvSpPr>
      <xdr:spPr>
        <a:xfrm>
          <a:off x="21088428" y="670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64625</xdr:rowOff>
    </xdr:from>
    <xdr:to>
      <xdr:col>107</xdr:col>
      <xdr:colOff>101600</xdr:colOff>
      <xdr:row>38</xdr:row>
      <xdr:rowOff>166225</xdr:rowOff>
    </xdr:to>
    <xdr:sp macro="" textlink="">
      <xdr:nvSpPr>
        <xdr:cNvPr id="764" name="楕円 763"/>
        <xdr:cNvSpPr/>
      </xdr:nvSpPr>
      <xdr:spPr>
        <a:xfrm>
          <a:off x="20383500" y="6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157352</xdr:rowOff>
    </xdr:from>
    <xdr:ext cx="469744" cy="259045"/>
    <xdr:sp macro="" textlink="">
      <xdr:nvSpPr>
        <xdr:cNvPr id="765" name="テキスト ボックス 764"/>
        <xdr:cNvSpPr txBox="1"/>
      </xdr:nvSpPr>
      <xdr:spPr>
        <a:xfrm>
          <a:off x="20199428" y="667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101201</xdr:rowOff>
    </xdr:from>
    <xdr:to>
      <xdr:col>102</xdr:col>
      <xdr:colOff>165100</xdr:colOff>
      <xdr:row>39</xdr:row>
      <xdr:rowOff>31351</xdr:rowOff>
    </xdr:to>
    <xdr:sp macro="" textlink="">
      <xdr:nvSpPr>
        <xdr:cNvPr id="766" name="楕円 765"/>
        <xdr:cNvSpPr/>
      </xdr:nvSpPr>
      <xdr:spPr>
        <a:xfrm>
          <a:off x="19494500" y="66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22478</xdr:rowOff>
    </xdr:from>
    <xdr:ext cx="469744" cy="259045"/>
    <xdr:sp macro="" textlink="">
      <xdr:nvSpPr>
        <xdr:cNvPr id="767" name="テキスト ボックス 766"/>
        <xdr:cNvSpPr txBox="1"/>
      </xdr:nvSpPr>
      <xdr:spPr>
        <a:xfrm>
          <a:off x="19310428" y="670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135165</xdr:rowOff>
    </xdr:from>
    <xdr:to>
      <xdr:col>98</xdr:col>
      <xdr:colOff>38100</xdr:colOff>
      <xdr:row>39</xdr:row>
      <xdr:rowOff>65315</xdr:rowOff>
    </xdr:to>
    <xdr:sp macro="" textlink="">
      <xdr:nvSpPr>
        <xdr:cNvPr id="768" name="楕円 767"/>
        <xdr:cNvSpPr/>
      </xdr:nvSpPr>
      <xdr:spPr>
        <a:xfrm>
          <a:off x="18605500" y="66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56442</xdr:rowOff>
    </xdr:from>
    <xdr:ext cx="378565" cy="259045"/>
    <xdr:sp macro="" textlink="">
      <xdr:nvSpPr>
        <xdr:cNvPr id="769" name="テキスト ボックス 768"/>
        <xdr:cNvSpPr txBox="1"/>
      </xdr:nvSpPr>
      <xdr:spPr>
        <a:xfrm>
          <a:off x="18467017" y="674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155054</xdr:rowOff>
    </xdr:from>
    <xdr:to>
      <xdr:col>116</xdr:col>
      <xdr:colOff>63500</xdr:colOff>
      <xdr:row>57</xdr:row>
      <xdr:rowOff>157950</xdr:rowOff>
    </xdr:to>
    <xdr:cxnSp macro="">
      <xdr:nvCxnSpPr>
        <xdr:cNvPr id="798" name="直線コネクタ 797"/>
        <xdr:cNvCxnSpPr/>
      </xdr:nvCxnSpPr>
      <xdr:spPr>
        <a:xfrm flipV="1">
          <a:off x="21323300" y="99277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157950</xdr:rowOff>
    </xdr:from>
    <xdr:to>
      <xdr:col>111</xdr:col>
      <xdr:colOff>177800</xdr:colOff>
      <xdr:row>57</xdr:row>
      <xdr:rowOff>160693</xdr:rowOff>
    </xdr:to>
    <xdr:cxnSp macro="">
      <xdr:nvCxnSpPr>
        <xdr:cNvPr id="801" name="直線コネクタ 800"/>
        <xdr:cNvCxnSpPr/>
      </xdr:nvCxnSpPr>
      <xdr:spPr>
        <a:xfrm flipV="1">
          <a:off x="20434300" y="993060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160693</xdr:rowOff>
    </xdr:from>
    <xdr:to>
      <xdr:col>107</xdr:col>
      <xdr:colOff>50800</xdr:colOff>
      <xdr:row>57</xdr:row>
      <xdr:rowOff>162637</xdr:rowOff>
    </xdr:to>
    <xdr:cxnSp macro="">
      <xdr:nvCxnSpPr>
        <xdr:cNvPr id="804" name="直線コネクタ 803"/>
        <xdr:cNvCxnSpPr/>
      </xdr:nvCxnSpPr>
      <xdr:spPr>
        <a:xfrm flipV="1">
          <a:off x="19545300" y="993334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154369</xdr:rowOff>
    </xdr:from>
    <xdr:to>
      <xdr:col>102</xdr:col>
      <xdr:colOff>114300</xdr:colOff>
      <xdr:row>57</xdr:row>
      <xdr:rowOff>162637</xdr:rowOff>
    </xdr:to>
    <xdr:cxnSp macro="">
      <xdr:nvCxnSpPr>
        <xdr:cNvPr id="807" name="直線コネクタ 806"/>
        <xdr:cNvCxnSpPr/>
      </xdr:nvCxnSpPr>
      <xdr:spPr>
        <a:xfrm>
          <a:off x="18656300" y="992701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104254</xdr:rowOff>
    </xdr:from>
    <xdr:to>
      <xdr:col>116</xdr:col>
      <xdr:colOff>114300</xdr:colOff>
      <xdr:row>58</xdr:row>
      <xdr:rowOff>34404</xdr:rowOff>
    </xdr:to>
    <xdr:sp macro="" textlink="">
      <xdr:nvSpPr>
        <xdr:cNvPr id="817" name="楕円 816"/>
        <xdr:cNvSpPr/>
      </xdr:nvSpPr>
      <xdr:spPr>
        <a:xfrm>
          <a:off x="221107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127131</xdr:rowOff>
    </xdr:from>
    <xdr:ext cx="469744" cy="259045"/>
    <xdr:sp macro="" textlink="">
      <xdr:nvSpPr>
        <xdr:cNvPr id="818" name="貸付金該当値テキスト"/>
        <xdr:cNvSpPr txBox="1"/>
      </xdr:nvSpPr>
      <xdr:spPr>
        <a:xfrm>
          <a:off x="22212300" y="972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107150</xdr:rowOff>
    </xdr:from>
    <xdr:to>
      <xdr:col>112</xdr:col>
      <xdr:colOff>38100</xdr:colOff>
      <xdr:row>58</xdr:row>
      <xdr:rowOff>37300</xdr:rowOff>
    </xdr:to>
    <xdr:sp macro="" textlink="">
      <xdr:nvSpPr>
        <xdr:cNvPr id="819" name="楕円 818"/>
        <xdr:cNvSpPr/>
      </xdr:nvSpPr>
      <xdr:spPr>
        <a:xfrm>
          <a:off x="21272500" y="98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53827</xdr:rowOff>
    </xdr:from>
    <xdr:ext cx="469744" cy="259045"/>
    <xdr:sp macro="" textlink="">
      <xdr:nvSpPr>
        <xdr:cNvPr id="820" name="テキスト ボックス 819"/>
        <xdr:cNvSpPr txBox="1"/>
      </xdr:nvSpPr>
      <xdr:spPr>
        <a:xfrm>
          <a:off x="21088428" y="965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109893</xdr:rowOff>
    </xdr:from>
    <xdr:to>
      <xdr:col>107</xdr:col>
      <xdr:colOff>101600</xdr:colOff>
      <xdr:row>58</xdr:row>
      <xdr:rowOff>40043</xdr:rowOff>
    </xdr:to>
    <xdr:sp macro="" textlink="">
      <xdr:nvSpPr>
        <xdr:cNvPr id="821" name="楕円 820"/>
        <xdr:cNvSpPr/>
      </xdr:nvSpPr>
      <xdr:spPr>
        <a:xfrm>
          <a:off x="20383500" y="98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56570</xdr:rowOff>
    </xdr:from>
    <xdr:ext cx="469744" cy="259045"/>
    <xdr:sp macro="" textlink="">
      <xdr:nvSpPr>
        <xdr:cNvPr id="822" name="テキスト ボックス 821"/>
        <xdr:cNvSpPr txBox="1"/>
      </xdr:nvSpPr>
      <xdr:spPr>
        <a:xfrm>
          <a:off x="20199428" y="96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111837</xdr:rowOff>
    </xdr:from>
    <xdr:to>
      <xdr:col>102</xdr:col>
      <xdr:colOff>165100</xdr:colOff>
      <xdr:row>58</xdr:row>
      <xdr:rowOff>41987</xdr:rowOff>
    </xdr:to>
    <xdr:sp macro="" textlink="">
      <xdr:nvSpPr>
        <xdr:cNvPr id="823" name="楕円 822"/>
        <xdr:cNvSpPr/>
      </xdr:nvSpPr>
      <xdr:spPr>
        <a:xfrm>
          <a:off x="19494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33114</xdr:rowOff>
    </xdr:from>
    <xdr:ext cx="469744" cy="259045"/>
    <xdr:sp macro="" textlink="">
      <xdr:nvSpPr>
        <xdr:cNvPr id="824" name="テキスト ボックス 823"/>
        <xdr:cNvSpPr txBox="1"/>
      </xdr:nvSpPr>
      <xdr:spPr>
        <a:xfrm>
          <a:off x="19310428" y="997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103569</xdr:rowOff>
    </xdr:from>
    <xdr:to>
      <xdr:col>98</xdr:col>
      <xdr:colOff>38100</xdr:colOff>
      <xdr:row>58</xdr:row>
      <xdr:rowOff>33719</xdr:rowOff>
    </xdr:to>
    <xdr:sp macro="" textlink="">
      <xdr:nvSpPr>
        <xdr:cNvPr id="825" name="楕円 824"/>
        <xdr:cNvSpPr/>
      </xdr:nvSpPr>
      <xdr:spPr>
        <a:xfrm>
          <a:off x="18605500" y="98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24846</xdr:rowOff>
    </xdr:from>
    <xdr:ext cx="469744" cy="259045"/>
    <xdr:sp macro="" textlink="">
      <xdr:nvSpPr>
        <xdr:cNvPr id="826" name="テキスト ボックス 825"/>
        <xdr:cNvSpPr txBox="1"/>
      </xdr:nvSpPr>
      <xdr:spPr>
        <a:xfrm>
          <a:off x="18421428" y="99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128136</xdr:rowOff>
    </xdr:from>
    <xdr:to>
      <xdr:col>116</xdr:col>
      <xdr:colOff>63500</xdr:colOff>
      <xdr:row>75</xdr:row>
      <xdr:rowOff>135757</xdr:rowOff>
    </xdr:to>
    <xdr:cxnSp macro="">
      <xdr:nvCxnSpPr>
        <xdr:cNvPr id="856" name="直線コネクタ 855"/>
        <xdr:cNvCxnSpPr/>
      </xdr:nvCxnSpPr>
      <xdr:spPr>
        <a:xfrm flipV="1">
          <a:off x="21323300" y="12986886"/>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135757</xdr:rowOff>
    </xdr:from>
    <xdr:to>
      <xdr:col>111</xdr:col>
      <xdr:colOff>177800</xdr:colOff>
      <xdr:row>75</xdr:row>
      <xdr:rowOff>155893</xdr:rowOff>
    </xdr:to>
    <xdr:cxnSp macro="">
      <xdr:nvCxnSpPr>
        <xdr:cNvPr id="859" name="直線コネクタ 858"/>
        <xdr:cNvCxnSpPr/>
      </xdr:nvCxnSpPr>
      <xdr:spPr>
        <a:xfrm flipV="1">
          <a:off x="20434300" y="12994507"/>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155893</xdr:rowOff>
    </xdr:from>
    <xdr:to>
      <xdr:col>107</xdr:col>
      <xdr:colOff>50800</xdr:colOff>
      <xdr:row>76</xdr:row>
      <xdr:rowOff>4293</xdr:rowOff>
    </xdr:to>
    <xdr:cxnSp macro="">
      <xdr:nvCxnSpPr>
        <xdr:cNvPr id="862" name="直線コネクタ 861"/>
        <xdr:cNvCxnSpPr/>
      </xdr:nvCxnSpPr>
      <xdr:spPr>
        <a:xfrm flipV="1">
          <a:off x="19545300" y="13014643"/>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4293</xdr:rowOff>
    </xdr:from>
    <xdr:to>
      <xdr:col>102</xdr:col>
      <xdr:colOff>114300</xdr:colOff>
      <xdr:row>76</xdr:row>
      <xdr:rowOff>13475</xdr:rowOff>
    </xdr:to>
    <xdr:cxnSp macro="">
      <xdr:nvCxnSpPr>
        <xdr:cNvPr id="865" name="直線コネクタ 864"/>
        <xdr:cNvCxnSpPr/>
      </xdr:nvCxnSpPr>
      <xdr:spPr>
        <a:xfrm flipV="1">
          <a:off x="18656300" y="13034493"/>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77336</xdr:rowOff>
    </xdr:from>
    <xdr:to>
      <xdr:col>116</xdr:col>
      <xdr:colOff>114300</xdr:colOff>
      <xdr:row>76</xdr:row>
      <xdr:rowOff>7486</xdr:rowOff>
    </xdr:to>
    <xdr:sp macro="" textlink="">
      <xdr:nvSpPr>
        <xdr:cNvPr id="875" name="楕円 874"/>
        <xdr:cNvSpPr/>
      </xdr:nvSpPr>
      <xdr:spPr>
        <a:xfrm>
          <a:off x="22110700" y="129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100213</xdr:rowOff>
    </xdr:from>
    <xdr:ext cx="534377" cy="259045"/>
    <xdr:sp macro="" textlink="">
      <xdr:nvSpPr>
        <xdr:cNvPr id="876" name="繰出金該当値テキスト"/>
        <xdr:cNvSpPr txBox="1"/>
      </xdr:nvSpPr>
      <xdr:spPr>
        <a:xfrm>
          <a:off x="22212300" y="127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84957</xdr:rowOff>
    </xdr:from>
    <xdr:to>
      <xdr:col>112</xdr:col>
      <xdr:colOff>38100</xdr:colOff>
      <xdr:row>76</xdr:row>
      <xdr:rowOff>15106</xdr:rowOff>
    </xdr:to>
    <xdr:sp macro="" textlink="">
      <xdr:nvSpPr>
        <xdr:cNvPr id="877" name="楕円 876"/>
        <xdr:cNvSpPr/>
      </xdr:nvSpPr>
      <xdr:spPr>
        <a:xfrm>
          <a:off x="21272500" y="12943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31634</xdr:rowOff>
    </xdr:from>
    <xdr:ext cx="534377" cy="259045"/>
    <xdr:sp macro="" textlink="">
      <xdr:nvSpPr>
        <xdr:cNvPr id="878" name="テキスト ボックス 877"/>
        <xdr:cNvSpPr txBox="1"/>
      </xdr:nvSpPr>
      <xdr:spPr>
        <a:xfrm>
          <a:off x="21056111" y="127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105093</xdr:rowOff>
    </xdr:from>
    <xdr:to>
      <xdr:col>107</xdr:col>
      <xdr:colOff>101600</xdr:colOff>
      <xdr:row>76</xdr:row>
      <xdr:rowOff>35243</xdr:rowOff>
    </xdr:to>
    <xdr:sp macro="" textlink="">
      <xdr:nvSpPr>
        <xdr:cNvPr id="879" name="楕円 878"/>
        <xdr:cNvSpPr/>
      </xdr:nvSpPr>
      <xdr:spPr>
        <a:xfrm>
          <a:off x="20383500" y="129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51770</xdr:rowOff>
    </xdr:from>
    <xdr:ext cx="534377" cy="259045"/>
    <xdr:sp macro="" textlink="">
      <xdr:nvSpPr>
        <xdr:cNvPr id="880" name="テキスト ボックス 879"/>
        <xdr:cNvSpPr txBox="1"/>
      </xdr:nvSpPr>
      <xdr:spPr>
        <a:xfrm>
          <a:off x="20167111" y="127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124943</xdr:rowOff>
    </xdr:from>
    <xdr:to>
      <xdr:col>102</xdr:col>
      <xdr:colOff>165100</xdr:colOff>
      <xdr:row>76</xdr:row>
      <xdr:rowOff>55093</xdr:rowOff>
    </xdr:to>
    <xdr:sp macro="" textlink="">
      <xdr:nvSpPr>
        <xdr:cNvPr id="881" name="楕円 880"/>
        <xdr:cNvSpPr/>
      </xdr:nvSpPr>
      <xdr:spPr>
        <a:xfrm>
          <a:off x="19494500" y="129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46220</xdr:rowOff>
    </xdr:from>
    <xdr:ext cx="534377" cy="259045"/>
    <xdr:sp macro="" textlink="">
      <xdr:nvSpPr>
        <xdr:cNvPr id="882" name="テキスト ボックス 881"/>
        <xdr:cNvSpPr txBox="1"/>
      </xdr:nvSpPr>
      <xdr:spPr>
        <a:xfrm>
          <a:off x="19278111" y="130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134124</xdr:rowOff>
    </xdr:from>
    <xdr:to>
      <xdr:col>98</xdr:col>
      <xdr:colOff>38100</xdr:colOff>
      <xdr:row>76</xdr:row>
      <xdr:rowOff>64275</xdr:rowOff>
    </xdr:to>
    <xdr:sp macro="" textlink="">
      <xdr:nvSpPr>
        <xdr:cNvPr id="883" name="楕円 882"/>
        <xdr:cNvSpPr/>
      </xdr:nvSpPr>
      <xdr:spPr>
        <a:xfrm>
          <a:off x="18605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55402</xdr:rowOff>
    </xdr:from>
    <xdr:ext cx="534377" cy="259045"/>
    <xdr:sp macro="" textlink="">
      <xdr:nvSpPr>
        <xdr:cNvPr id="884" name="テキスト ボックス 883"/>
        <xdr:cNvSpPr txBox="1"/>
      </xdr:nvSpPr>
      <xdr:spPr>
        <a:xfrm>
          <a:off x="18389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１１５，９３８円で、前年度決算と比較すると３．１％増となっており、類似団体と比較して一人当たりのコストが高い状況となっている。これは子育て支援の拡充による保育所運営等事業費や認定こども園運営等事業費が多額であること、生活保護費が多額であること、障がい者自立支援事業の介護給付費・訓練等給付費などが高額であること等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６８，００６円で、前年度決算と比較すると３２．９％減となっており、前年度は類似団体を上回っていたが、令和元年度は類似団体を下回っている。これは、産地パワーアップ事業費補助金の終了や市民文化会館整備推進費の大幅な減少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４６，８５７円で、類似団体を下回っているものの、前年度決算と比較すると４．０％増となっている。これは、大型事業の借入れの償還が令和元年度より開始したため増額となっ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65,610
65,080
77.15
32,193,413
30,988,135
711,324
16,266,096
32,415,723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13056</xdr:rowOff>
    </xdr:from>
    <xdr:to>
      <xdr:col>24</xdr:col>
      <xdr:colOff>63500</xdr:colOff>
      <xdr:row>35</xdr:row>
      <xdr:rowOff>23571</xdr:rowOff>
    </xdr:to>
    <xdr:cxnSp macro="">
      <xdr:nvCxnSpPr>
        <xdr:cNvPr id="59" name="直線コネクタ 58"/>
        <xdr:cNvCxnSpPr/>
      </xdr:nvCxnSpPr>
      <xdr:spPr>
        <a:xfrm flipV="1">
          <a:off x="3797300" y="601380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162103</xdr:rowOff>
    </xdr:from>
    <xdr:to>
      <xdr:col>19</xdr:col>
      <xdr:colOff>177800</xdr:colOff>
      <xdr:row>35</xdr:row>
      <xdr:rowOff>23571</xdr:rowOff>
    </xdr:to>
    <xdr:cxnSp macro="">
      <xdr:nvCxnSpPr>
        <xdr:cNvPr id="62" name="直線コネクタ 61"/>
        <xdr:cNvCxnSpPr/>
      </xdr:nvCxnSpPr>
      <xdr:spPr>
        <a:xfrm>
          <a:off x="2908300" y="599140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162103</xdr:rowOff>
    </xdr:from>
    <xdr:to>
      <xdr:col>15</xdr:col>
      <xdr:colOff>50800</xdr:colOff>
      <xdr:row>34</xdr:row>
      <xdr:rowOff>168046</xdr:rowOff>
    </xdr:to>
    <xdr:cxnSp macro="">
      <xdr:nvCxnSpPr>
        <xdr:cNvPr id="65" name="直線コネクタ 64"/>
        <xdr:cNvCxnSpPr/>
      </xdr:nvCxnSpPr>
      <xdr:spPr>
        <a:xfrm flipV="1">
          <a:off x="2019300" y="599140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44602</xdr:rowOff>
    </xdr:from>
    <xdr:to>
      <xdr:col>10</xdr:col>
      <xdr:colOff>114300</xdr:colOff>
      <xdr:row>34</xdr:row>
      <xdr:rowOff>168046</xdr:rowOff>
    </xdr:to>
    <xdr:cxnSp macro="">
      <xdr:nvCxnSpPr>
        <xdr:cNvPr id="68" name="直線コネクタ 67"/>
        <xdr:cNvCxnSpPr/>
      </xdr:nvCxnSpPr>
      <xdr:spPr>
        <a:xfrm>
          <a:off x="1130300" y="587390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133706</xdr:rowOff>
    </xdr:from>
    <xdr:to>
      <xdr:col>24</xdr:col>
      <xdr:colOff>114300</xdr:colOff>
      <xdr:row>35</xdr:row>
      <xdr:rowOff>63856</xdr:rowOff>
    </xdr:to>
    <xdr:sp macro="" textlink="">
      <xdr:nvSpPr>
        <xdr:cNvPr id="78" name="楕円 77"/>
        <xdr:cNvSpPr/>
      </xdr:nvSpPr>
      <xdr:spPr>
        <a:xfrm>
          <a:off x="4584700" y="59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112133</xdr:rowOff>
    </xdr:from>
    <xdr:ext cx="469744" cy="259045"/>
    <xdr:sp macro="" textlink="">
      <xdr:nvSpPr>
        <xdr:cNvPr id="79" name="議会費該当値テキスト"/>
        <xdr:cNvSpPr txBox="1"/>
      </xdr:nvSpPr>
      <xdr:spPr>
        <a:xfrm>
          <a:off x="4686300" y="59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144221</xdr:rowOff>
    </xdr:from>
    <xdr:to>
      <xdr:col>20</xdr:col>
      <xdr:colOff>38100</xdr:colOff>
      <xdr:row>35</xdr:row>
      <xdr:rowOff>74371</xdr:rowOff>
    </xdr:to>
    <xdr:sp macro="" textlink="">
      <xdr:nvSpPr>
        <xdr:cNvPr id="80" name="楕円 79"/>
        <xdr:cNvSpPr/>
      </xdr:nvSpPr>
      <xdr:spPr>
        <a:xfrm>
          <a:off x="3746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65498</xdr:rowOff>
    </xdr:from>
    <xdr:ext cx="469744" cy="259045"/>
    <xdr:sp macro="" textlink="">
      <xdr:nvSpPr>
        <xdr:cNvPr id="81" name="テキスト ボックス 80"/>
        <xdr:cNvSpPr txBox="1"/>
      </xdr:nvSpPr>
      <xdr:spPr>
        <a:xfrm>
          <a:off x="3562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111303</xdr:rowOff>
    </xdr:from>
    <xdr:to>
      <xdr:col>15</xdr:col>
      <xdr:colOff>101600</xdr:colOff>
      <xdr:row>35</xdr:row>
      <xdr:rowOff>41453</xdr:rowOff>
    </xdr:to>
    <xdr:sp macro="" textlink="">
      <xdr:nvSpPr>
        <xdr:cNvPr id="82" name="楕円 81"/>
        <xdr:cNvSpPr/>
      </xdr:nvSpPr>
      <xdr:spPr>
        <a:xfrm>
          <a:off x="2857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32580</xdr:rowOff>
    </xdr:from>
    <xdr:ext cx="469744" cy="259045"/>
    <xdr:sp macro="" textlink="">
      <xdr:nvSpPr>
        <xdr:cNvPr id="83" name="テキスト ボックス 82"/>
        <xdr:cNvSpPr txBox="1"/>
      </xdr:nvSpPr>
      <xdr:spPr>
        <a:xfrm>
          <a:off x="26734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117246</xdr:rowOff>
    </xdr:from>
    <xdr:to>
      <xdr:col>10</xdr:col>
      <xdr:colOff>165100</xdr:colOff>
      <xdr:row>35</xdr:row>
      <xdr:rowOff>47396</xdr:rowOff>
    </xdr:to>
    <xdr:sp macro="" textlink="">
      <xdr:nvSpPr>
        <xdr:cNvPr id="84" name="楕円 83"/>
        <xdr:cNvSpPr/>
      </xdr:nvSpPr>
      <xdr:spPr>
        <a:xfrm>
          <a:off x="1968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38523</xdr:rowOff>
    </xdr:from>
    <xdr:ext cx="469744" cy="259045"/>
    <xdr:sp macro="" textlink="">
      <xdr:nvSpPr>
        <xdr:cNvPr id="85" name="テキスト ボックス 84"/>
        <xdr:cNvSpPr txBox="1"/>
      </xdr:nvSpPr>
      <xdr:spPr>
        <a:xfrm>
          <a:off x="1784428" y="603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165252</xdr:rowOff>
    </xdr:from>
    <xdr:to>
      <xdr:col>6</xdr:col>
      <xdr:colOff>38100</xdr:colOff>
      <xdr:row>34</xdr:row>
      <xdr:rowOff>95402</xdr:rowOff>
    </xdr:to>
    <xdr:sp macro="" textlink="">
      <xdr:nvSpPr>
        <xdr:cNvPr id="86" name="楕円 85"/>
        <xdr:cNvSpPr/>
      </xdr:nvSpPr>
      <xdr:spPr>
        <a:xfrm>
          <a:off x="1079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86529</xdr:rowOff>
    </xdr:from>
    <xdr:ext cx="469744" cy="259045"/>
    <xdr:sp macro="" textlink="">
      <xdr:nvSpPr>
        <xdr:cNvPr id="87" name="テキスト ボックス 86"/>
        <xdr:cNvSpPr txBox="1"/>
      </xdr:nvSpPr>
      <xdr:spPr>
        <a:xfrm>
          <a:off x="895428" y="59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5793</xdr:rowOff>
    </xdr:from>
    <xdr:to>
      <xdr:col>24</xdr:col>
      <xdr:colOff>63500</xdr:colOff>
      <xdr:row>57</xdr:row>
      <xdr:rowOff>15708</xdr:rowOff>
    </xdr:to>
    <xdr:cxnSp macro="">
      <xdr:nvCxnSpPr>
        <xdr:cNvPr id="116" name="直線コネクタ 115"/>
        <xdr:cNvCxnSpPr/>
      </xdr:nvCxnSpPr>
      <xdr:spPr>
        <a:xfrm flipV="1">
          <a:off x="3797300" y="9778443"/>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2517</xdr:rowOff>
    </xdr:from>
    <xdr:to>
      <xdr:col>19</xdr:col>
      <xdr:colOff>177800</xdr:colOff>
      <xdr:row>57</xdr:row>
      <xdr:rowOff>15708</xdr:rowOff>
    </xdr:to>
    <xdr:cxnSp macro="">
      <xdr:nvCxnSpPr>
        <xdr:cNvPr id="119" name="直線コネクタ 118"/>
        <xdr:cNvCxnSpPr/>
      </xdr:nvCxnSpPr>
      <xdr:spPr>
        <a:xfrm>
          <a:off x="2908300" y="9775167"/>
          <a:ext cx="8890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2517</xdr:rowOff>
    </xdr:from>
    <xdr:to>
      <xdr:col>15</xdr:col>
      <xdr:colOff>50800</xdr:colOff>
      <xdr:row>57</xdr:row>
      <xdr:rowOff>13635</xdr:rowOff>
    </xdr:to>
    <xdr:cxnSp macro="">
      <xdr:nvCxnSpPr>
        <xdr:cNvPr id="122" name="直線コネクタ 121"/>
        <xdr:cNvCxnSpPr/>
      </xdr:nvCxnSpPr>
      <xdr:spPr>
        <a:xfrm flipV="1">
          <a:off x="2019300" y="9775167"/>
          <a:ext cx="889000" cy="1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170889</xdr:rowOff>
    </xdr:from>
    <xdr:to>
      <xdr:col>10</xdr:col>
      <xdr:colOff>114300</xdr:colOff>
      <xdr:row>57</xdr:row>
      <xdr:rowOff>13635</xdr:rowOff>
    </xdr:to>
    <xdr:cxnSp macro="">
      <xdr:nvCxnSpPr>
        <xdr:cNvPr id="125" name="直線コネクタ 124"/>
        <xdr:cNvCxnSpPr/>
      </xdr:nvCxnSpPr>
      <xdr:spPr>
        <a:xfrm>
          <a:off x="1130300" y="9772089"/>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126443</xdr:rowOff>
    </xdr:from>
    <xdr:to>
      <xdr:col>24</xdr:col>
      <xdr:colOff>114300</xdr:colOff>
      <xdr:row>57</xdr:row>
      <xdr:rowOff>56593</xdr:rowOff>
    </xdr:to>
    <xdr:sp macro="" textlink="">
      <xdr:nvSpPr>
        <xdr:cNvPr id="135" name="楕円 134"/>
        <xdr:cNvSpPr/>
      </xdr:nvSpPr>
      <xdr:spPr>
        <a:xfrm>
          <a:off x="4584700" y="97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104870</xdr:rowOff>
    </xdr:from>
    <xdr:ext cx="534377" cy="259045"/>
    <xdr:sp macro="" textlink="">
      <xdr:nvSpPr>
        <xdr:cNvPr id="136" name="総務費該当値テキスト"/>
        <xdr:cNvSpPr txBox="1"/>
      </xdr:nvSpPr>
      <xdr:spPr>
        <a:xfrm>
          <a:off x="4686300" y="97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136358</xdr:rowOff>
    </xdr:from>
    <xdr:to>
      <xdr:col>20</xdr:col>
      <xdr:colOff>38100</xdr:colOff>
      <xdr:row>57</xdr:row>
      <xdr:rowOff>66508</xdr:rowOff>
    </xdr:to>
    <xdr:sp macro="" textlink="">
      <xdr:nvSpPr>
        <xdr:cNvPr id="137" name="楕円 136"/>
        <xdr:cNvSpPr/>
      </xdr:nvSpPr>
      <xdr:spPr>
        <a:xfrm>
          <a:off x="3746500" y="97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57635</xdr:rowOff>
    </xdr:from>
    <xdr:ext cx="534377" cy="259045"/>
    <xdr:sp macro="" textlink="">
      <xdr:nvSpPr>
        <xdr:cNvPr id="138" name="テキスト ボックス 137"/>
        <xdr:cNvSpPr txBox="1"/>
      </xdr:nvSpPr>
      <xdr:spPr>
        <a:xfrm>
          <a:off x="3530111" y="98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123167</xdr:rowOff>
    </xdr:from>
    <xdr:to>
      <xdr:col>15</xdr:col>
      <xdr:colOff>101600</xdr:colOff>
      <xdr:row>57</xdr:row>
      <xdr:rowOff>53317</xdr:rowOff>
    </xdr:to>
    <xdr:sp macro="" textlink="">
      <xdr:nvSpPr>
        <xdr:cNvPr id="139" name="楕円 138"/>
        <xdr:cNvSpPr/>
      </xdr:nvSpPr>
      <xdr:spPr>
        <a:xfrm>
          <a:off x="2857500" y="97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44444</xdr:rowOff>
    </xdr:from>
    <xdr:ext cx="534377" cy="259045"/>
    <xdr:sp macro="" textlink="">
      <xdr:nvSpPr>
        <xdr:cNvPr id="140" name="テキスト ボックス 139"/>
        <xdr:cNvSpPr txBox="1"/>
      </xdr:nvSpPr>
      <xdr:spPr>
        <a:xfrm>
          <a:off x="2641111" y="98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134285</xdr:rowOff>
    </xdr:from>
    <xdr:to>
      <xdr:col>10</xdr:col>
      <xdr:colOff>165100</xdr:colOff>
      <xdr:row>57</xdr:row>
      <xdr:rowOff>64435</xdr:rowOff>
    </xdr:to>
    <xdr:sp macro="" textlink="">
      <xdr:nvSpPr>
        <xdr:cNvPr id="141" name="楕円 140"/>
        <xdr:cNvSpPr/>
      </xdr:nvSpPr>
      <xdr:spPr>
        <a:xfrm>
          <a:off x="1968500" y="97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55562</xdr:rowOff>
    </xdr:from>
    <xdr:ext cx="534377" cy="259045"/>
    <xdr:sp macro="" textlink="">
      <xdr:nvSpPr>
        <xdr:cNvPr id="142" name="テキスト ボックス 141"/>
        <xdr:cNvSpPr txBox="1"/>
      </xdr:nvSpPr>
      <xdr:spPr>
        <a:xfrm>
          <a:off x="1752111" y="982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120089</xdr:rowOff>
    </xdr:from>
    <xdr:to>
      <xdr:col>6</xdr:col>
      <xdr:colOff>38100</xdr:colOff>
      <xdr:row>57</xdr:row>
      <xdr:rowOff>50239</xdr:rowOff>
    </xdr:to>
    <xdr:sp macro="" textlink="">
      <xdr:nvSpPr>
        <xdr:cNvPr id="143" name="楕円 142"/>
        <xdr:cNvSpPr/>
      </xdr:nvSpPr>
      <xdr:spPr>
        <a:xfrm>
          <a:off x="1079500" y="9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41366</xdr:rowOff>
    </xdr:from>
    <xdr:ext cx="534377" cy="259045"/>
    <xdr:sp macro="" textlink="">
      <xdr:nvSpPr>
        <xdr:cNvPr id="144" name="テキスト ボックス 143"/>
        <xdr:cNvSpPr txBox="1"/>
      </xdr:nvSpPr>
      <xdr:spPr>
        <a:xfrm>
          <a:off x="863111" y="98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111734</xdr:rowOff>
    </xdr:from>
    <xdr:to>
      <xdr:col>24</xdr:col>
      <xdr:colOff>63500</xdr:colOff>
      <xdr:row>75</xdr:row>
      <xdr:rowOff>37161</xdr:rowOff>
    </xdr:to>
    <xdr:cxnSp macro="">
      <xdr:nvCxnSpPr>
        <xdr:cNvPr id="174" name="直線コネクタ 173"/>
        <xdr:cNvCxnSpPr/>
      </xdr:nvCxnSpPr>
      <xdr:spPr>
        <a:xfrm flipV="1">
          <a:off x="3797300" y="12799034"/>
          <a:ext cx="8382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16980</xdr:rowOff>
    </xdr:from>
    <xdr:to>
      <xdr:col>19</xdr:col>
      <xdr:colOff>177800</xdr:colOff>
      <xdr:row>75</xdr:row>
      <xdr:rowOff>37161</xdr:rowOff>
    </xdr:to>
    <xdr:cxnSp macro="">
      <xdr:nvCxnSpPr>
        <xdr:cNvPr id="177" name="直線コネクタ 176"/>
        <xdr:cNvCxnSpPr/>
      </xdr:nvCxnSpPr>
      <xdr:spPr>
        <a:xfrm>
          <a:off x="2908300" y="1287573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16980</xdr:rowOff>
    </xdr:from>
    <xdr:to>
      <xdr:col>15</xdr:col>
      <xdr:colOff>50800</xdr:colOff>
      <xdr:row>75</xdr:row>
      <xdr:rowOff>58001</xdr:rowOff>
    </xdr:to>
    <xdr:cxnSp macro="">
      <xdr:nvCxnSpPr>
        <xdr:cNvPr id="180" name="直線コネクタ 179"/>
        <xdr:cNvCxnSpPr/>
      </xdr:nvCxnSpPr>
      <xdr:spPr>
        <a:xfrm flipV="1">
          <a:off x="2019300" y="1287573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58001</xdr:rowOff>
    </xdr:from>
    <xdr:to>
      <xdr:col>10</xdr:col>
      <xdr:colOff>114300</xdr:colOff>
      <xdr:row>75</xdr:row>
      <xdr:rowOff>109550</xdr:rowOff>
    </xdr:to>
    <xdr:cxnSp macro="">
      <xdr:nvCxnSpPr>
        <xdr:cNvPr id="183" name="直線コネクタ 182"/>
        <xdr:cNvCxnSpPr/>
      </xdr:nvCxnSpPr>
      <xdr:spPr>
        <a:xfrm flipV="1">
          <a:off x="1130300" y="12916751"/>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60934</xdr:rowOff>
    </xdr:from>
    <xdr:to>
      <xdr:col>24</xdr:col>
      <xdr:colOff>114300</xdr:colOff>
      <xdr:row>74</xdr:row>
      <xdr:rowOff>162534</xdr:rowOff>
    </xdr:to>
    <xdr:sp macro="" textlink="">
      <xdr:nvSpPr>
        <xdr:cNvPr id="193" name="楕円 192"/>
        <xdr:cNvSpPr/>
      </xdr:nvSpPr>
      <xdr:spPr>
        <a:xfrm>
          <a:off x="4584700" y="127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83811</xdr:rowOff>
    </xdr:from>
    <xdr:ext cx="599010" cy="259045"/>
    <xdr:sp macro="" textlink="">
      <xdr:nvSpPr>
        <xdr:cNvPr id="194" name="民生費該当値テキスト"/>
        <xdr:cNvSpPr txBox="1"/>
      </xdr:nvSpPr>
      <xdr:spPr>
        <a:xfrm>
          <a:off x="4686300" y="1259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157811</xdr:rowOff>
    </xdr:from>
    <xdr:to>
      <xdr:col>20</xdr:col>
      <xdr:colOff>38100</xdr:colOff>
      <xdr:row>75</xdr:row>
      <xdr:rowOff>87961</xdr:rowOff>
    </xdr:to>
    <xdr:sp macro="" textlink="">
      <xdr:nvSpPr>
        <xdr:cNvPr id="195" name="楕円 194"/>
        <xdr:cNvSpPr/>
      </xdr:nvSpPr>
      <xdr:spPr>
        <a:xfrm>
          <a:off x="3746500" y="128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104488</xdr:rowOff>
    </xdr:from>
    <xdr:ext cx="599010" cy="259045"/>
    <xdr:sp macro="" textlink="">
      <xdr:nvSpPr>
        <xdr:cNvPr id="196" name="テキスト ボックス 195"/>
        <xdr:cNvSpPr txBox="1"/>
      </xdr:nvSpPr>
      <xdr:spPr>
        <a:xfrm>
          <a:off x="3497795" y="1262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137630</xdr:rowOff>
    </xdr:from>
    <xdr:to>
      <xdr:col>15</xdr:col>
      <xdr:colOff>101600</xdr:colOff>
      <xdr:row>75</xdr:row>
      <xdr:rowOff>67780</xdr:rowOff>
    </xdr:to>
    <xdr:sp macro="" textlink="">
      <xdr:nvSpPr>
        <xdr:cNvPr id="197" name="楕円 196"/>
        <xdr:cNvSpPr/>
      </xdr:nvSpPr>
      <xdr:spPr>
        <a:xfrm>
          <a:off x="2857500" y="12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84307</xdr:rowOff>
    </xdr:from>
    <xdr:ext cx="599010" cy="259045"/>
    <xdr:sp macro="" textlink="">
      <xdr:nvSpPr>
        <xdr:cNvPr id="198" name="テキスト ボックス 197"/>
        <xdr:cNvSpPr txBox="1"/>
      </xdr:nvSpPr>
      <xdr:spPr>
        <a:xfrm>
          <a:off x="2608795" y="1260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7201</xdr:rowOff>
    </xdr:from>
    <xdr:to>
      <xdr:col>10</xdr:col>
      <xdr:colOff>165100</xdr:colOff>
      <xdr:row>75</xdr:row>
      <xdr:rowOff>108801</xdr:rowOff>
    </xdr:to>
    <xdr:sp macro="" textlink="">
      <xdr:nvSpPr>
        <xdr:cNvPr id="199" name="楕円 198"/>
        <xdr:cNvSpPr/>
      </xdr:nvSpPr>
      <xdr:spPr>
        <a:xfrm>
          <a:off x="1968500" y="128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125328</xdr:rowOff>
    </xdr:from>
    <xdr:ext cx="599010" cy="259045"/>
    <xdr:sp macro="" textlink="">
      <xdr:nvSpPr>
        <xdr:cNvPr id="200" name="テキスト ボックス 199"/>
        <xdr:cNvSpPr txBox="1"/>
      </xdr:nvSpPr>
      <xdr:spPr>
        <a:xfrm>
          <a:off x="1719795" y="126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58750</xdr:rowOff>
    </xdr:from>
    <xdr:to>
      <xdr:col>6</xdr:col>
      <xdr:colOff>38100</xdr:colOff>
      <xdr:row>75</xdr:row>
      <xdr:rowOff>160350</xdr:rowOff>
    </xdr:to>
    <xdr:sp macro="" textlink="">
      <xdr:nvSpPr>
        <xdr:cNvPr id="201" name="楕円 200"/>
        <xdr:cNvSpPr/>
      </xdr:nvSpPr>
      <xdr:spPr>
        <a:xfrm>
          <a:off x="1079500" y="12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5427</xdr:rowOff>
    </xdr:from>
    <xdr:ext cx="599010" cy="259045"/>
    <xdr:sp macro="" textlink="">
      <xdr:nvSpPr>
        <xdr:cNvPr id="202" name="テキスト ボックス 201"/>
        <xdr:cNvSpPr txBox="1"/>
      </xdr:nvSpPr>
      <xdr:spPr>
        <a:xfrm>
          <a:off x="830795" y="1269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22644</xdr:rowOff>
    </xdr:from>
    <xdr:to>
      <xdr:col>24</xdr:col>
      <xdr:colOff>63500</xdr:colOff>
      <xdr:row>96</xdr:row>
      <xdr:rowOff>136868</xdr:rowOff>
    </xdr:to>
    <xdr:cxnSp macro="">
      <xdr:nvCxnSpPr>
        <xdr:cNvPr id="231" name="直線コネクタ 230"/>
        <xdr:cNvCxnSpPr/>
      </xdr:nvCxnSpPr>
      <xdr:spPr>
        <a:xfrm flipV="1">
          <a:off x="3797300" y="16481844"/>
          <a:ext cx="8382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136868</xdr:rowOff>
    </xdr:from>
    <xdr:to>
      <xdr:col>19</xdr:col>
      <xdr:colOff>177800</xdr:colOff>
      <xdr:row>97</xdr:row>
      <xdr:rowOff>16421</xdr:rowOff>
    </xdr:to>
    <xdr:cxnSp macro="">
      <xdr:nvCxnSpPr>
        <xdr:cNvPr id="234" name="直線コネクタ 233"/>
        <xdr:cNvCxnSpPr/>
      </xdr:nvCxnSpPr>
      <xdr:spPr>
        <a:xfrm flipV="1">
          <a:off x="2908300" y="16596068"/>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16421</xdr:rowOff>
    </xdr:from>
    <xdr:to>
      <xdr:col>15</xdr:col>
      <xdr:colOff>50800</xdr:colOff>
      <xdr:row>97</xdr:row>
      <xdr:rowOff>61494</xdr:rowOff>
    </xdr:to>
    <xdr:cxnSp macro="">
      <xdr:nvCxnSpPr>
        <xdr:cNvPr id="237" name="直線コネクタ 236"/>
        <xdr:cNvCxnSpPr/>
      </xdr:nvCxnSpPr>
      <xdr:spPr>
        <a:xfrm flipV="1">
          <a:off x="2019300" y="16647071"/>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61494</xdr:rowOff>
    </xdr:from>
    <xdr:to>
      <xdr:col>10</xdr:col>
      <xdr:colOff>114300</xdr:colOff>
      <xdr:row>97</xdr:row>
      <xdr:rowOff>65926</xdr:rowOff>
    </xdr:to>
    <xdr:cxnSp macro="">
      <xdr:nvCxnSpPr>
        <xdr:cNvPr id="240" name="直線コネクタ 239"/>
        <xdr:cNvCxnSpPr/>
      </xdr:nvCxnSpPr>
      <xdr:spPr>
        <a:xfrm flipV="1">
          <a:off x="1130300" y="16692144"/>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143294</xdr:rowOff>
    </xdr:from>
    <xdr:to>
      <xdr:col>24</xdr:col>
      <xdr:colOff>114300</xdr:colOff>
      <xdr:row>96</xdr:row>
      <xdr:rowOff>73444</xdr:rowOff>
    </xdr:to>
    <xdr:sp macro="" textlink="">
      <xdr:nvSpPr>
        <xdr:cNvPr id="250" name="楕円 249"/>
        <xdr:cNvSpPr/>
      </xdr:nvSpPr>
      <xdr:spPr>
        <a:xfrm>
          <a:off x="4584700" y="164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121721</xdr:rowOff>
    </xdr:from>
    <xdr:ext cx="534377" cy="259045"/>
    <xdr:sp macro="" textlink="">
      <xdr:nvSpPr>
        <xdr:cNvPr id="251" name="衛生費該当値テキスト"/>
        <xdr:cNvSpPr txBox="1"/>
      </xdr:nvSpPr>
      <xdr:spPr>
        <a:xfrm>
          <a:off x="4686300" y="164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86068</xdr:rowOff>
    </xdr:from>
    <xdr:to>
      <xdr:col>20</xdr:col>
      <xdr:colOff>38100</xdr:colOff>
      <xdr:row>97</xdr:row>
      <xdr:rowOff>16218</xdr:rowOff>
    </xdr:to>
    <xdr:sp macro="" textlink="">
      <xdr:nvSpPr>
        <xdr:cNvPr id="252" name="楕円 251"/>
        <xdr:cNvSpPr/>
      </xdr:nvSpPr>
      <xdr:spPr>
        <a:xfrm>
          <a:off x="3746500" y="16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7345</xdr:rowOff>
    </xdr:from>
    <xdr:ext cx="534377" cy="259045"/>
    <xdr:sp macro="" textlink="">
      <xdr:nvSpPr>
        <xdr:cNvPr id="253" name="テキスト ボックス 252"/>
        <xdr:cNvSpPr txBox="1"/>
      </xdr:nvSpPr>
      <xdr:spPr>
        <a:xfrm>
          <a:off x="3530111" y="166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137071</xdr:rowOff>
    </xdr:from>
    <xdr:to>
      <xdr:col>15</xdr:col>
      <xdr:colOff>101600</xdr:colOff>
      <xdr:row>97</xdr:row>
      <xdr:rowOff>67221</xdr:rowOff>
    </xdr:to>
    <xdr:sp macro="" textlink="">
      <xdr:nvSpPr>
        <xdr:cNvPr id="254" name="楕円 253"/>
        <xdr:cNvSpPr/>
      </xdr:nvSpPr>
      <xdr:spPr>
        <a:xfrm>
          <a:off x="2857500" y="165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58348</xdr:rowOff>
    </xdr:from>
    <xdr:ext cx="534377" cy="259045"/>
    <xdr:sp macro="" textlink="">
      <xdr:nvSpPr>
        <xdr:cNvPr id="255" name="テキスト ボックス 254"/>
        <xdr:cNvSpPr txBox="1"/>
      </xdr:nvSpPr>
      <xdr:spPr>
        <a:xfrm>
          <a:off x="2641111" y="166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10694</xdr:rowOff>
    </xdr:from>
    <xdr:to>
      <xdr:col>10</xdr:col>
      <xdr:colOff>165100</xdr:colOff>
      <xdr:row>97</xdr:row>
      <xdr:rowOff>112294</xdr:rowOff>
    </xdr:to>
    <xdr:sp macro="" textlink="">
      <xdr:nvSpPr>
        <xdr:cNvPr id="256" name="楕円 255"/>
        <xdr:cNvSpPr/>
      </xdr:nvSpPr>
      <xdr:spPr>
        <a:xfrm>
          <a:off x="1968500" y="166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103421</xdr:rowOff>
    </xdr:from>
    <xdr:ext cx="534377" cy="259045"/>
    <xdr:sp macro="" textlink="">
      <xdr:nvSpPr>
        <xdr:cNvPr id="257" name="テキスト ボックス 256"/>
        <xdr:cNvSpPr txBox="1"/>
      </xdr:nvSpPr>
      <xdr:spPr>
        <a:xfrm>
          <a:off x="1752111" y="167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15126</xdr:rowOff>
    </xdr:from>
    <xdr:to>
      <xdr:col>6</xdr:col>
      <xdr:colOff>38100</xdr:colOff>
      <xdr:row>97</xdr:row>
      <xdr:rowOff>116726</xdr:rowOff>
    </xdr:to>
    <xdr:sp macro="" textlink="">
      <xdr:nvSpPr>
        <xdr:cNvPr id="258" name="楕円 257"/>
        <xdr:cNvSpPr/>
      </xdr:nvSpPr>
      <xdr:spPr>
        <a:xfrm>
          <a:off x="1079500" y="166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107853</xdr:rowOff>
    </xdr:from>
    <xdr:ext cx="534377" cy="259045"/>
    <xdr:sp macro="" textlink="">
      <xdr:nvSpPr>
        <xdr:cNvPr id="259" name="テキスト ボックス 258"/>
        <xdr:cNvSpPr txBox="1"/>
      </xdr:nvSpPr>
      <xdr:spPr>
        <a:xfrm>
          <a:off x="863111" y="1673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138938</xdr:rowOff>
    </xdr:from>
    <xdr:to>
      <xdr:col>55</xdr:col>
      <xdr:colOff>0</xdr:colOff>
      <xdr:row>38</xdr:row>
      <xdr:rowOff>143891</xdr:rowOff>
    </xdr:to>
    <xdr:cxnSp macro="">
      <xdr:nvCxnSpPr>
        <xdr:cNvPr id="288" name="直線コネクタ 287"/>
        <xdr:cNvCxnSpPr/>
      </xdr:nvCxnSpPr>
      <xdr:spPr>
        <a:xfrm flipV="1">
          <a:off x="9639300" y="665403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143891</xdr:rowOff>
    </xdr:from>
    <xdr:to>
      <xdr:col>50</xdr:col>
      <xdr:colOff>114300</xdr:colOff>
      <xdr:row>38</xdr:row>
      <xdr:rowOff>148844</xdr:rowOff>
    </xdr:to>
    <xdr:cxnSp macro="">
      <xdr:nvCxnSpPr>
        <xdr:cNvPr id="291" name="直線コネクタ 290"/>
        <xdr:cNvCxnSpPr/>
      </xdr:nvCxnSpPr>
      <xdr:spPr>
        <a:xfrm flipV="1">
          <a:off x="8750300" y="665899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122174</xdr:rowOff>
    </xdr:from>
    <xdr:to>
      <xdr:col>45</xdr:col>
      <xdr:colOff>177800</xdr:colOff>
      <xdr:row>38</xdr:row>
      <xdr:rowOff>148844</xdr:rowOff>
    </xdr:to>
    <xdr:cxnSp macro="">
      <xdr:nvCxnSpPr>
        <xdr:cNvPr id="294" name="直線コネクタ 293"/>
        <xdr:cNvCxnSpPr/>
      </xdr:nvCxnSpPr>
      <xdr:spPr>
        <a:xfrm>
          <a:off x="7861300" y="663727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xdr:rowOff>
    </xdr:from>
    <xdr:to>
      <xdr:col>41</xdr:col>
      <xdr:colOff>50800</xdr:colOff>
      <xdr:row>38</xdr:row>
      <xdr:rowOff>122174</xdr:rowOff>
    </xdr:to>
    <xdr:cxnSp macro="">
      <xdr:nvCxnSpPr>
        <xdr:cNvPr id="297" name="直線コネクタ 296"/>
        <xdr:cNvCxnSpPr/>
      </xdr:nvCxnSpPr>
      <xdr:spPr>
        <a:xfrm>
          <a:off x="6972300" y="652373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307" name="楕円 306"/>
        <xdr:cNvSpPr/>
      </xdr:nvSpPr>
      <xdr:spPr>
        <a:xfrm>
          <a:off x="104267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3065</xdr:rowOff>
    </xdr:from>
    <xdr:ext cx="378565" cy="259045"/>
    <xdr:sp macro="" textlink="">
      <xdr:nvSpPr>
        <xdr:cNvPr id="308" name="労働費該当値テキスト"/>
        <xdr:cNvSpPr txBox="1"/>
      </xdr:nvSpPr>
      <xdr:spPr>
        <a:xfrm>
          <a:off x="10528300" y="65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93091</xdr:rowOff>
    </xdr:from>
    <xdr:to>
      <xdr:col>50</xdr:col>
      <xdr:colOff>165100</xdr:colOff>
      <xdr:row>39</xdr:row>
      <xdr:rowOff>23241</xdr:rowOff>
    </xdr:to>
    <xdr:sp macro="" textlink="">
      <xdr:nvSpPr>
        <xdr:cNvPr id="309" name="楕円 308"/>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14368</xdr:rowOff>
    </xdr:from>
    <xdr:ext cx="378565" cy="259045"/>
    <xdr:sp macro="" textlink="">
      <xdr:nvSpPr>
        <xdr:cNvPr id="310" name="テキスト ボックス 309"/>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1" name="楕円 310"/>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2" name="テキスト ボックス 311"/>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3" name="楕円 312"/>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4" name="テキスト ボックス 313"/>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129286</xdr:rowOff>
    </xdr:from>
    <xdr:to>
      <xdr:col>36</xdr:col>
      <xdr:colOff>165100</xdr:colOff>
      <xdr:row>38</xdr:row>
      <xdr:rowOff>59436</xdr:rowOff>
    </xdr:to>
    <xdr:sp macro="" textlink="">
      <xdr:nvSpPr>
        <xdr:cNvPr id="315" name="楕円 314"/>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50563</xdr:rowOff>
    </xdr:from>
    <xdr:ext cx="378565" cy="259045"/>
    <xdr:sp macro="" textlink="">
      <xdr:nvSpPr>
        <xdr:cNvPr id="316" name="テキスト ボックス 315"/>
        <xdr:cNvSpPr txBox="1"/>
      </xdr:nvSpPr>
      <xdr:spPr>
        <a:xfrm>
          <a:off x="6783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141453</xdr:rowOff>
    </xdr:from>
    <xdr:to>
      <xdr:col>55</xdr:col>
      <xdr:colOff>0</xdr:colOff>
      <xdr:row>55</xdr:row>
      <xdr:rowOff>28296</xdr:rowOff>
    </xdr:to>
    <xdr:cxnSp macro="">
      <xdr:nvCxnSpPr>
        <xdr:cNvPr id="345" name="直線コネクタ 344"/>
        <xdr:cNvCxnSpPr/>
      </xdr:nvCxnSpPr>
      <xdr:spPr>
        <a:xfrm>
          <a:off x="9639300" y="8885403"/>
          <a:ext cx="838200" cy="57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141453</xdr:rowOff>
    </xdr:from>
    <xdr:to>
      <xdr:col>50</xdr:col>
      <xdr:colOff>114300</xdr:colOff>
      <xdr:row>54</xdr:row>
      <xdr:rowOff>158921</xdr:rowOff>
    </xdr:to>
    <xdr:cxnSp macro="">
      <xdr:nvCxnSpPr>
        <xdr:cNvPr id="348" name="直線コネクタ 347"/>
        <xdr:cNvCxnSpPr/>
      </xdr:nvCxnSpPr>
      <xdr:spPr>
        <a:xfrm flipV="1">
          <a:off x="8750300" y="8885403"/>
          <a:ext cx="889000" cy="5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158921</xdr:rowOff>
    </xdr:from>
    <xdr:to>
      <xdr:col>45</xdr:col>
      <xdr:colOff>177800</xdr:colOff>
      <xdr:row>55</xdr:row>
      <xdr:rowOff>16370</xdr:rowOff>
    </xdr:to>
    <xdr:cxnSp macro="">
      <xdr:nvCxnSpPr>
        <xdr:cNvPr id="351" name="直線コネクタ 350"/>
        <xdr:cNvCxnSpPr/>
      </xdr:nvCxnSpPr>
      <xdr:spPr>
        <a:xfrm flipV="1">
          <a:off x="7861300" y="9417221"/>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145529</xdr:rowOff>
    </xdr:from>
    <xdr:to>
      <xdr:col>41</xdr:col>
      <xdr:colOff>50800</xdr:colOff>
      <xdr:row>55</xdr:row>
      <xdr:rowOff>16370</xdr:rowOff>
    </xdr:to>
    <xdr:cxnSp macro="">
      <xdr:nvCxnSpPr>
        <xdr:cNvPr id="354" name="直線コネクタ 353"/>
        <xdr:cNvCxnSpPr/>
      </xdr:nvCxnSpPr>
      <xdr:spPr>
        <a:xfrm>
          <a:off x="6972300" y="9403829"/>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148946</xdr:rowOff>
    </xdr:from>
    <xdr:to>
      <xdr:col>55</xdr:col>
      <xdr:colOff>50800</xdr:colOff>
      <xdr:row>55</xdr:row>
      <xdr:rowOff>79096</xdr:rowOff>
    </xdr:to>
    <xdr:sp macro="" textlink="">
      <xdr:nvSpPr>
        <xdr:cNvPr id="364" name="楕円 363"/>
        <xdr:cNvSpPr/>
      </xdr:nvSpPr>
      <xdr:spPr>
        <a:xfrm>
          <a:off x="10426700" y="94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373</xdr:rowOff>
    </xdr:from>
    <xdr:ext cx="534377" cy="259045"/>
    <xdr:sp macro="" textlink="">
      <xdr:nvSpPr>
        <xdr:cNvPr id="365" name="農林水産業費該当値テキスト"/>
        <xdr:cNvSpPr txBox="1"/>
      </xdr:nvSpPr>
      <xdr:spPr>
        <a:xfrm>
          <a:off x="10528300" y="92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90653</xdr:rowOff>
    </xdr:from>
    <xdr:to>
      <xdr:col>50</xdr:col>
      <xdr:colOff>165100</xdr:colOff>
      <xdr:row>52</xdr:row>
      <xdr:rowOff>20803</xdr:rowOff>
    </xdr:to>
    <xdr:sp macro="" textlink="">
      <xdr:nvSpPr>
        <xdr:cNvPr id="366" name="楕円 365"/>
        <xdr:cNvSpPr/>
      </xdr:nvSpPr>
      <xdr:spPr>
        <a:xfrm>
          <a:off x="9588500" y="88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37330</xdr:rowOff>
    </xdr:from>
    <xdr:ext cx="534377" cy="259045"/>
    <xdr:sp macro="" textlink="">
      <xdr:nvSpPr>
        <xdr:cNvPr id="367" name="テキスト ボックス 366"/>
        <xdr:cNvSpPr txBox="1"/>
      </xdr:nvSpPr>
      <xdr:spPr>
        <a:xfrm>
          <a:off x="9372111" y="86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108121</xdr:rowOff>
    </xdr:from>
    <xdr:to>
      <xdr:col>46</xdr:col>
      <xdr:colOff>38100</xdr:colOff>
      <xdr:row>55</xdr:row>
      <xdr:rowOff>38271</xdr:rowOff>
    </xdr:to>
    <xdr:sp macro="" textlink="">
      <xdr:nvSpPr>
        <xdr:cNvPr id="368" name="楕円 367"/>
        <xdr:cNvSpPr/>
      </xdr:nvSpPr>
      <xdr:spPr>
        <a:xfrm>
          <a:off x="8699500" y="93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54798</xdr:rowOff>
    </xdr:from>
    <xdr:ext cx="534377" cy="259045"/>
    <xdr:sp macro="" textlink="">
      <xdr:nvSpPr>
        <xdr:cNvPr id="369" name="テキスト ボックス 368"/>
        <xdr:cNvSpPr txBox="1"/>
      </xdr:nvSpPr>
      <xdr:spPr>
        <a:xfrm>
          <a:off x="8483111" y="91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137020</xdr:rowOff>
    </xdr:from>
    <xdr:to>
      <xdr:col>41</xdr:col>
      <xdr:colOff>101600</xdr:colOff>
      <xdr:row>55</xdr:row>
      <xdr:rowOff>67170</xdr:rowOff>
    </xdr:to>
    <xdr:sp macro="" textlink="">
      <xdr:nvSpPr>
        <xdr:cNvPr id="370" name="楕円 369"/>
        <xdr:cNvSpPr/>
      </xdr:nvSpPr>
      <xdr:spPr>
        <a:xfrm>
          <a:off x="7810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83697</xdr:rowOff>
    </xdr:from>
    <xdr:ext cx="534377" cy="259045"/>
    <xdr:sp macro="" textlink="">
      <xdr:nvSpPr>
        <xdr:cNvPr id="371" name="テキスト ボックス 370"/>
        <xdr:cNvSpPr txBox="1"/>
      </xdr:nvSpPr>
      <xdr:spPr>
        <a:xfrm>
          <a:off x="7594111" y="91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94729</xdr:rowOff>
    </xdr:from>
    <xdr:to>
      <xdr:col>36</xdr:col>
      <xdr:colOff>165100</xdr:colOff>
      <xdr:row>55</xdr:row>
      <xdr:rowOff>24879</xdr:rowOff>
    </xdr:to>
    <xdr:sp macro="" textlink="">
      <xdr:nvSpPr>
        <xdr:cNvPr id="372" name="楕円 371"/>
        <xdr:cNvSpPr/>
      </xdr:nvSpPr>
      <xdr:spPr>
        <a:xfrm>
          <a:off x="6921500" y="93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41406</xdr:rowOff>
    </xdr:from>
    <xdr:ext cx="534377" cy="259045"/>
    <xdr:sp macro="" textlink="">
      <xdr:nvSpPr>
        <xdr:cNvPr id="373" name="テキスト ボックス 372"/>
        <xdr:cNvSpPr txBox="1"/>
      </xdr:nvSpPr>
      <xdr:spPr>
        <a:xfrm>
          <a:off x="6705111" y="9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109106</xdr:rowOff>
    </xdr:from>
    <xdr:to>
      <xdr:col>55</xdr:col>
      <xdr:colOff>0</xdr:colOff>
      <xdr:row>76</xdr:row>
      <xdr:rowOff>73749</xdr:rowOff>
    </xdr:to>
    <xdr:cxnSp macro="">
      <xdr:nvCxnSpPr>
        <xdr:cNvPr id="402" name="直線コネクタ 401"/>
        <xdr:cNvCxnSpPr/>
      </xdr:nvCxnSpPr>
      <xdr:spPr>
        <a:xfrm>
          <a:off x="9639300" y="12967856"/>
          <a:ext cx="8382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109106</xdr:rowOff>
    </xdr:from>
    <xdr:to>
      <xdr:col>50</xdr:col>
      <xdr:colOff>114300</xdr:colOff>
      <xdr:row>75</xdr:row>
      <xdr:rowOff>130099</xdr:rowOff>
    </xdr:to>
    <xdr:cxnSp macro="">
      <xdr:nvCxnSpPr>
        <xdr:cNvPr id="405" name="直線コネクタ 404"/>
        <xdr:cNvCxnSpPr/>
      </xdr:nvCxnSpPr>
      <xdr:spPr>
        <a:xfrm flipV="1">
          <a:off x="8750300" y="12967856"/>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130099</xdr:rowOff>
    </xdr:from>
    <xdr:to>
      <xdr:col>45</xdr:col>
      <xdr:colOff>177800</xdr:colOff>
      <xdr:row>76</xdr:row>
      <xdr:rowOff>108610</xdr:rowOff>
    </xdr:to>
    <xdr:cxnSp macro="">
      <xdr:nvCxnSpPr>
        <xdr:cNvPr id="408" name="直線コネクタ 407"/>
        <xdr:cNvCxnSpPr/>
      </xdr:nvCxnSpPr>
      <xdr:spPr>
        <a:xfrm flipV="1">
          <a:off x="7861300" y="12988849"/>
          <a:ext cx="8890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33629</xdr:rowOff>
    </xdr:from>
    <xdr:to>
      <xdr:col>41</xdr:col>
      <xdr:colOff>50800</xdr:colOff>
      <xdr:row>76</xdr:row>
      <xdr:rowOff>108610</xdr:rowOff>
    </xdr:to>
    <xdr:cxnSp macro="">
      <xdr:nvCxnSpPr>
        <xdr:cNvPr id="411" name="直線コネクタ 410"/>
        <xdr:cNvCxnSpPr/>
      </xdr:nvCxnSpPr>
      <xdr:spPr>
        <a:xfrm>
          <a:off x="6972300" y="13063829"/>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22949</xdr:rowOff>
    </xdr:from>
    <xdr:to>
      <xdr:col>55</xdr:col>
      <xdr:colOff>50800</xdr:colOff>
      <xdr:row>76</xdr:row>
      <xdr:rowOff>124549</xdr:rowOff>
    </xdr:to>
    <xdr:sp macro="" textlink="">
      <xdr:nvSpPr>
        <xdr:cNvPr id="421" name="楕円 420"/>
        <xdr:cNvSpPr/>
      </xdr:nvSpPr>
      <xdr:spPr>
        <a:xfrm>
          <a:off x="10426700" y="130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1376</xdr:rowOff>
    </xdr:from>
    <xdr:ext cx="534377" cy="259045"/>
    <xdr:sp macro="" textlink="">
      <xdr:nvSpPr>
        <xdr:cNvPr id="422" name="商工費該当値テキスト"/>
        <xdr:cNvSpPr txBox="1"/>
      </xdr:nvSpPr>
      <xdr:spPr>
        <a:xfrm>
          <a:off x="10528300" y="130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58306</xdr:rowOff>
    </xdr:from>
    <xdr:to>
      <xdr:col>50</xdr:col>
      <xdr:colOff>165100</xdr:colOff>
      <xdr:row>75</xdr:row>
      <xdr:rowOff>159907</xdr:rowOff>
    </xdr:to>
    <xdr:sp macro="" textlink="">
      <xdr:nvSpPr>
        <xdr:cNvPr id="423" name="楕円 422"/>
        <xdr:cNvSpPr/>
      </xdr:nvSpPr>
      <xdr:spPr>
        <a:xfrm>
          <a:off x="9588500" y="12917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4983</xdr:rowOff>
    </xdr:from>
    <xdr:ext cx="534377" cy="259045"/>
    <xdr:sp macro="" textlink="">
      <xdr:nvSpPr>
        <xdr:cNvPr id="424" name="テキスト ボックス 423"/>
        <xdr:cNvSpPr txBox="1"/>
      </xdr:nvSpPr>
      <xdr:spPr>
        <a:xfrm>
          <a:off x="9372111" y="126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79299</xdr:rowOff>
    </xdr:from>
    <xdr:to>
      <xdr:col>46</xdr:col>
      <xdr:colOff>38100</xdr:colOff>
      <xdr:row>76</xdr:row>
      <xdr:rowOff>9449</xdr:rowOff>
    </xdr:to>
    <xdr:sp macro="" textlink="">
      <xdr:nvSpPr>
        <xdr:cNvPr id="425" name="楕円 424"/>
        <xdr:cNvSpPr/>
      </xdr:nvSpPr>
      <xdr:spPr>
        <a:xfrm>
          <a:off x="86995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25976</xdr:rowOff>
    </xdr:from>
    <xdr:ext cx="534377" cy="259045"/>
    <xdr:sp macro="" textlink="">
      <xdr:nvSpPr>
        <xdr:cNvPr id="426" name="テキスト ボックス 425"/>
        <xdr:cNvSpPr txBox="1"/>
      </xdr:nvSpPr>
      <xdr:spPr>
        <a:xfrm>
          <a:off x="8483111" y="127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57810</xdr:rowOff>
    </xdr:from>
    <xdr:to>
      <xdr:col>41</xdr:col>
      <xdr:colOff>101600</xdr:colOff>
      <xdr:row>76</xdr:row>
      <xdr:rowOff>159410</xdr:rowOff>
    </xdr:to>
    <xdr:sp macro="" textlink="">
      <xdr:nvSpPr>
        <xdr:cNvPr id="427" name="楕円 426"/>
        <xdr:cNvSpPr/>
      </xdr:nvSpPr>
      <xdr:spPr>
        <a:xfrm>
          <a:off x="7810500" y="130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150537</xdr:rowOff>
    </xdr:from>
    <xdr:ext cx="534377" cy="259045"/>
    <xdr:sp macro="" textlink="">
      <xdr:nvSpPr>
        <xdr:cNvPr id="428" name="テキスト ボックス 427"/>
        <xdr:cNvSpPr txBox="1"/>
      </xdr:nvSpPr>
      <xdr:spPr>
        <a:xfrm>
          <a:off x="7594111" y="131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154279</xdr:rowOff>
    </xdr:from>
    <xdr:to>
      <xdr:col>36</xdr:col>
      <xdr:colOff>165100</xdr:colOff>
      <xdr:row>76</xdr:row>
      <xdr:rowOff>84429</xdr:rowOff>
    </xdr:to>
    <xdr:sp macro="" textlink="">
      <xdr:nvSpPr>
        <xdr:cNvPr id="429" name="楕円 428"/>
        <xdr:cNvSpPr/>
      </xdr:nvSpPr>
      <xdr:spPr>
        <a:xfrm>
          <a:off x="6921500" y="130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100957</xdr:rowOff>
    </xdr:from>
    <xdr:ext cx="534377" cy="259045"/>
    <xdr:sp macro="" textlink="">
      <xdr:nvSpPr>
        <xdr:cNvPr id="430" name="テキスト ボックス 429"/>
        <xdr:cNvSpPr txBox="1"/>
      </xdr:nvSpPr>
      <xdr:spPr>
        <a:xfrm>
          <a:off x="6705111" y="127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4902</xdr:rowOff>
    </xdr:from>
    <xdr:to>
      <xdr:col>55</xdr:col>
      <xdr:colOff>0</xdr:colOff>
      <xdr:row>98</xdr:row>
      <xdr:rowOff>69938</xdr:rowOff>
    </xdr:to>
    <xdr:cxnSp macro="">
      <xdr:nvCxnSpPr>
        <xdr:cNvPr id="460" name="直線コネクタ 459"/>
        <xdr:cNvCxnSpPr/>
      </xdr:nvCxnSpPr>
      <xdr:spPr>
        <a:xfrm flipV="1">
          <a:off x="9639300" y="16807002"/>
          <a:ext cx="8382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69938</xdr:rowOff>
    </xdr:from>
    <xdr:to>
      <xdr:col>50</xdr:col>
      <xdr:colOff>114300</xdr:colOff>
      <xdr:row>98</xdr:row>
      <xdr:rowOff>108572</xdr:rowOff>
    </xdr:to>
    <xdr:cxnSp macro="">
      <xdr:nvCxnSpPr>
        <xdr:cNvPr id="463" name="直線コネクタ 462"/>
        <xdr:cNvCxnSpPr/>
      </xdr:nvCxnSpPr>
      <xdr:spPr>
        <a:xfrm flipV="1">
          <a:off x="8750300" y="16872038"/>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44089</xdr:rowOff>
    </xdr:from>
    <xdr:to>
      <xdr:col>45</xdr:col>
      <xdr:colOff>177800</xdr:colOff>
      <xdr:row>98</xdr:row>
      <xdr:rowOff>108572</xdr:rowOff>
    </xdr:to>
    <xdr:cxnSp macro="">
      <xdr:nvCxnSpPr>
        <xdr:cNvPr id="466" name="直線コネクタ 465"/>
        <xdr:cNvCxnSpPr/>
      </xdr:nvCxnSpPr>
      <xdr:spPr>
        <a:xfrm>
          <a:off x="7861300" y="16846189"/>
          <a:ext cx="889000" cy="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26391</xdr:rowOff>
    </xdr:from>
    <xdr:to>
      <xdr:col>41</xdr:col>
      <xdr:colOff>50800</xdr:colOff>
      <xdr:row>98</xdr:row>
      <xdr:rowOff>44089</xdr:rowOff>
    </xdr:to>
    <xdr:cxnSp macro="">
      <xdr:nvCxnSpPr>
        <xdr:cNvPr id="469" name="直線コネクタ 468"/>
        <xdr:cNvCxnSpPr/>
      </xdr:nvCxnSpPr>
      <xdr:spPr>
        <a:xfrm>
          <a:off x="6972300" y="16657041"/>
          <a:ext cx="889000" cy="18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125552</xdr:rowOff>
    </xdr:from>
    <xdr:to>
      <xdr:col>55</xdr:col>
      <xdr:colOff>50800</xdr:colOff>
      <xdr:row>98</xdr:row>
      <xdr:rowOff>55702</xdr:rowOff>
    </xdr:to>
    <xdr:sp macro="" textlink="">
      <xdr:nvSpPr>
        <xdr:cNvPr id="479" name="楕円 478"/>
        <xdr:cNvSpPr/>
      </xdr:nvSpPr>
      <xdr:spPr>
        <a:xfrm>
          <a:off x="10426700" y="167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103979</xdr:rowOff>
    </xdr:from>
    <xdr:ext cx="534377" cy="259045"/>
    <xdr:sp macro="" textlink="">
      <xdr:nvSpPr>
        <xdr:cNvPr id="480" name="土木費該当値テキスト"/>
        <xdr:cNvSpPr txBox="1"/>
      </xdr:nvSpPr>
      <xdr:spPr>
        <a:xfrm>
          <a:off x="10528300" y="167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19138</xdr:rowOff>
    </xdr:from>
    <xdr:to>
      <xdr:col>50</xdr:col>
      <xdr:colOff>165100</xdr:colOff>
      <xdr:row>98</xdr:row>
      <xdr:rowOff>120738</xdr:rowOff>
    </xdr:to>
    <xdr:sp macro="" textlink="">
      <xdr:nvSpPr>
        <xdr:cNvPr id="481" name="楕円 480"/>
        <xdr:cNvSpPr/>
      </xdr:nvSpPr>
      <xdr:spPr>
        <a:xfrm>
          <a:off x="9588500" y="168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111865</xdr:rowOff>
    </xdr:from>
    <xdr:ext cx="534377" cy="259045"/>
    <xdr:sp macro="" textlink="">
      <xdr:nvSpPr>
        <xdr:cNvPr id="482" name="テキスト ボックス 481"/>
        <xdr:cNvSpPr txBox="1"/>
      </xdr:nvSpPr>
      <xdr:spPr>
        <a:xfrm>
          <a:off x="9372111" y="1691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57772</xdr:rowOff>
    </xdr:from>
    <xdr:to>
      <xdr:col>46</xdr:col>
      <xdr:colOff>38100</xdr:colOff>
      <xdr:row>98</xdr:row>
      <xdr:rowOff>159372</xdr:rowOff>
    </xdr:to>
    <xdr:sp macro="" textlink="">
      <xdr:nvSpPr>
        <xdr:cNvPr id="483" name="楕円 482"/>
        <xdr:cNvSpPr/>
      </xdr:nvSpPr>
      <xdr:spPr>
        <a:xfrm>
          <a:off x="8699500" y="168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150499</xdr:rowOff>
    </xdr:from>
    <xdr:ext cx="534377" cy="259045"/>
    <xdr:sp macro="" textlink="">
      <xdr:nvSpPr>
        <xdr:cNvPr id="484" name="テキスト ボックス 483"/>
        <xdr:cNvSpPr txBox="1"/>
      </xdr:nvSpPr>
      <xdr:spPr>
        <a:xfrm>
          <a:off x="8483111" y="169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164739</xdr:rowOff>
    </xdr:from>
    <xdr:to>
      <xdr:col>41</xdr:col>
      <xdr:colOff>101600</xdr:colOff>
      <xdr:row>98</xdr:row>
      <xdr:rowOff>94889</xdr:rowOff>
    </xdr:to>
    <xdr:sp macro="" textlink="">
      <xdr:nvSpPr>
        <xdr:cNvPr id="485" name="楕円 484"/>
        <xdr:cNvSpPr/>
      </xdr:nvSpPr>
      <xdr:spPr>
        <a:xfrm>
          <a:off x="7810500" y="167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86016</xdr:rowOff>
    </xdr:from>
    <xdr:ext cx="534377" cy="259045"/>
    <xdr:sp macro="" textlink="">
      <xdr:nvSpPr>
        <xdr:cNvPr id="486" name="テキスト ボックス 485"/>
        <xdr:cNvSpPr txBox="1"/>
      </xdr:nvSpPr>
      <xdr:spPr>
        <a:xfrm>
          <a:off x="7594111" y="168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147041</xdr:rowOff>
    </xdr:from>
    <xdr:to>
      <xdr:col>36</xdr:col>
      <xdr:colOff>165100</xdr:colOff>
      <xdr:row>97</xdr:row>
      <xdr:rowOff>77191</xdr:rowOff>
    </xdr:to>
    <xdr:sp macro="" textlink="">
      <xdr:nvSpPr>
        <xdr:cNvPr id="487" name="楕円 486"/>
        <xdr:cNvSpPr/>
      </xdr:nvSpPr>
      <xdr:spPr>
        <a:xfrm>
          <a:off x="6921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68318</xdr:rowOff>
    </xdr:from>
    <xdr:ext cx="534377" cy="259045"/>
    <xdr:sp macro="" textlink="">
      <xdr:nvSpPr>
        <xdr:cNvPr id="488" name="テキスト ボックス 487"/>
        <xdr:cNvSpPr txBox="1"/>
      </xdr:nvSpPr>
      <xdr:spPr>
        <a:xfrm>
          <a:off x="6705111" y="166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132979</xdr:rowOff>
    </xdr:from>
    <xdr:to>
      <xdr:col>85</xdr:col>
      <xdr:colOff>127000</xdr:colOff>
      <xdr:row>37</xdr:row>
      <xdr:rowOff>169510</xdr:rowOff>
    </xdr:to>
    <xdr:cxnSp macro="">
      <xdr:nvCxnSpPr>
        <xdr:cNvPr id="516" name="直線コネクタ 515"/>
        <xdr:cNvCxnSpPr/>
      </xdr:nvCxnSpPr>
      <xdr:spPr>
        <a:xfrm flipV="1">
          <a:off x="15481300" y="6476629"/>
          <a:ext cx="8382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169510</xdr:rowOff>
    </xdr:from>
    <xdr:to>
      <xdr:col>81</xdr:col>
      <xdr:colOff>50800</xdr:colOff>
      <xdr:row>38</xdr:row>
      <xdr:rowOff>38979</xdr:rowOff>
    </xdr:to>
    <xdr:cxnSp macro="">
      <xdr:nvCxnSpPr>
        <xdr:cNvPr id="519" name="直線コネクタ 518"/>
        <xdr:cNvCxnSpPr/>
      </xdr:nvCxnSpPr>
      <xdr:spPr>
        <a:xfrm flipV="1">
          <a:off x="14592300" y="6513160"/>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38979</xdr:rowOff>
    </xdr:from>
    <xdr:to>
      <xdr:col>76</xdr:col>
      <xdr:colOff>114300</xdr:colOff>
      <xdr:row>38</xdr:row>
      <xdr:rowOff>51735</xdr:rowOff>
    </xdr:to>
    <xdr:cxnSp macro="">
      <xdr:nvCxnSpPr>
        <xdr:cNvPr id="522" name="直線コネクタ 521"/>
        <xdr:cNvCxnSpPr/>
      </xdr:nvCxnSpPr>
      <xdr:spPr>
        <a:xfrm flipV="1">
          <a:off x="13703300" y="6554079"/>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95214</xdr:rowOff>
    </xdr:from>
    <xdr:to>
      <xdr:col>71</xdr:col>
      <xdr:colOff>177800</xdr:colOff>
      <xdr:row>38</xdr:row>
      <xdr:rowOff>51735</xdr:rowOff>
    </xdr:to>
    <xdr:cxnSp macro="">
      <xdr:nvCxnSpPr>
        <xdr:cNvPr id="525" name="直線コネクタ 524"/>
        <xdr:cNvCxnSpPr/>
      </xdr:nvCxnSpPr>
      <xdr:spPr>
        <a:xfrm>
          <a:off x="12814300" y="6438864"/>
          <a:ext cx="889000" cy="1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82179</xdr:rowOff>
    </xdr:from>
    <xdr:to>
      <xdr:col>85</xdr:col>
      <xdr:colOff>177800</xdr:colOff>
      <xdr:row>38</xdr:row>
      <xdr:rowOff>12329</xdr:rowOff>
    </xdr:to>
    <xdr:sp macro="" textlink="">
      <xdr:nvSpPr>
        <xdr:cNvPr id="535" name="楕円 534"/>
        <xdr:cNvSpPr/>
      </xdr:nvSpPr>
      <xdr:spPr>
        <a:xfrm>
          <a:off x="162687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60606</xdr:rowOff>
    </xdr:from>
    <xdr:ext cx="534377" cy="259045"/>
    <xdr:sp macro="" textlink="">
      <xdr:nvSpPr>
        <xdr:cNvPr id="536" name="消防費該当値テキスト"/>
        <xdr:cNvSpPr txBox="1"/>
      </xdr:nvSpPr>
      <xdr:spPr>
        <a:xfrm>
          <a:off x="16370300" y="64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118709</xdr:rowOff>
    </xdr:from>
    <xdr:to>
      <xdr:col>81</xdr:col>
      <xdr:colOff>101600</xdr:colOff>
      <xdr:row>38</xdr:row>
      <xdr:rowOff>48859</xdr:rowOff>
    </xdr:to>
    <xdr:sp macro="" textlink="">
      <xdr:nvSpPr>
        <xdr:cNvPr id="537" name="楕円 536"/>
        <xdr:cNvSpPr/>
      </xdr:nvSpPr>
      <xdr:spPr>
        <a:xfrm>
          <a:off x="154305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39987</xdr:rowOff>
    </xdr:from>
    <xdr:ext cx="534377" cy="259045"/>
    <xdr:sp macro="" textlink="">
      <xdr:nvSpPr>
        <xdr:cNvPr id="538" name="テキスト ボックス 537"/>
        <xdr:cNvSpPr txBox="1"/>
      </xdr:nvSpPr>
      <xdr:spPr>
        <a:xfrm>
          <a:off x="15214111" y="65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159629</xdr:rowOff>
    </xdr:from>
    <xdr:to>
      <xdr:col>76</xdr:col>
      <xdr:colOff>165100</xdr:colOff>
      <xdr:row>38</xdr:row>
      <xdr:rowOff>89779</xdr:rowOff>
    </xdr:to>
    <xdr:sp macro="" textlink="">
      <xdr:nvSpPr>
        <xdr:cNvPr id="539" name="楕円 538"/>
        <xdr:cNvSpPr/>
      </xdr:nvSpPr>
      <xdr:spPr>
        <a:xfrm>
          <a:off x="14541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80906</xdr:rowOff>
    </xdr:from>
    <xdr:ext cx="534377" cy="259045"/>
    <xdr:sp macro="" textlink="">
      <xdr:nvSpPr>
        <xdr:cNvPr id="540" name="テキスト ボックス 539"/>
        <xdr:cNvSpPr txBox="1"/>
      </xdr:nvSpPr>
      <xdr:spPr>
        <a:xfrm>
          <a:off x="14325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935</xdr:rowOff>
    </xdr:from>
    <xdr:to>
      <xdr:col>72</xdr:col>
      <xdr:colOff>38100</xdr:colOff>
      <xdr:row>38</xdr:row>
      <xdr:rowOff>102535</xdr:rowOff>
    </xdr:to>
    <xdr:sp macro="" textlink="">
      <xdr:nvSpPr>
        <xdr:cNvPr id="541" name="楕円 540"/>
        <xdr:cNvSpPr/>
      </xdr:nvSpPr>
      <xdr:spPr>
        <a:xfrm>
          <a:off x="13652500" y="65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93662</xdr:rowOff>
    </xdr:from>
    <xdr:ext cx="534377" cy="259045"/>
    <xdr:sp macro="" textlink="">
      <xdr:nvSpPr>
        <xdr:cNvPr id="542" name="テキスト ボックス 541"/>
        <xdr:cNvSpPr txBox="1"/>
      </xdr:nvSpPr>
      <xdr:spPr>
        <a:xfrm>
          <a:off x="13436111" y="66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44414</xdr:rowOff>
    </xdr:from>
    <xdr:to>
      <xdr:col>67</xdr:col>
      <xdr:colOff>101600</xdr:colOff>
      <xdr:row>37</xdr:row>
      <xdr:rowOff>146014</xdr:rowOff>
    </xdr:to>
    <xdr:sp macro="" textlink="">
      <xdr:nvSpPr>
        <xdr:cNvPr id="543" name="楕円 542"/>
        <xdr:cNvSpPr/>
      </xdr:nvSpPr>
      <xdr:spPr>
        <a:xfrm>
          <a:off x="12763500" y="63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137141</xdr:rowOff>
    </xdr:from>
    <xdr:ext cx="534377" cy="259045"/>
    <xdr:sp macro="" textlink="">
      <xdr:nvSpPr>
        <xdr:cNvPr id="544" name="テキスト ボックス 543"/>
        <xdr:cNvSpPr txBox="1"/>
      </xdr:nvSpPr>
      <xdr:spPr>
        <a:xfrm>
          <a:off x="12547111" y="64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155081</xdr:rowOff>
    </xdr:from>
    <xdr:to>
      <xdr:col>85</xdr:col>
      <xdr:colOff>127000</xdr:colOff>
      <xdr:row>56</xdr:row>
      <xdr:rowOff>108692</xdr:rowOff>
    </xdr:to>
    <xdr:cxnSp macro="">
      <xdr:nvCxnSpPr>
        <xdr:cNvPr id="576" name="直線コネクタ 575"/>
        <xdr:cNvCxnSpPr/>
      </xdr:nvCxnSpPr>
      <xdr:spPr>
        <a:xfrm>
          <a:off x="15481300" y="9584831"/>
          <a:ext cx="8382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155081</xdr:rowOff>
    </xdr:from>
    <xdr:to>
      <xdr:col>81</xdr:col>
      <xdr:colOff>50800</xdr:colOff>
      <xdr:row>57</xdr:row>
      <xdr:rowOff>139847</xdr:rowOff>
    </xdr:to>
    <xdr:cxnSp macro="">
      <xdr:nvCxnSpPr>
        <xdr:cNvPr id="579" name="直線コネクタ 578"/>
        <xdr:cNvCxnSpPr/>
      </xdr:nvCxnSpPr>
      <xdr:spPr>
        <a:xfrm flipV="1">
          <a:off x="14592300" y="9584831"/>
          <a:ext cx="889000" cy="3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139847</xdr:rowOff>
    </xdr:from>
    <xdr:to>
      <xdr:col>76</xdr:col>
      <xdr:colOff>114300</xdr:colOff>
      <xdr:row>58</xdr:row>
      <xdr:rowOff>7063</xdr:rowOff>
    </xdr:to>
    <xdr:cxnSp macro="">
      <xdr:nvCxnSpPr>
        <xdr:cNvPr id="582" name="直線コネクタ 581"/>
        <xdr:cNvCxnSpPr/>
      </xdr:nvCxnSpPr>
      <xdr:spPr>
        <a:xfrm flipV="1">
          <a:off x="13703300" y="9912497"/>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3259</xdr:rowOff>
    </xdr:from>
    <xdr:to>
      <xdr:col>71</xdr:col>
      <xdr:colOff>177800</xdr:colOff>
      <xdr:row>58</xdr:row>
      <xdr:rowOff>7063</xdr:rowOff>
    </xdr:to>
    <xdr:cxnSp macro="">
      <xdr:nvCxnSpPr>
        <xdr:cNvPr id="585" name="直線コネクタ 584"/>
        <xdr:cNvCxnSpPr/>
      </xdr:nvCxnSpPr>
      <xdr:spPr>
        <a:xfrm>
          <a:off x="12814300" y="9775909"/>
          <a:ext cx="889000" cy="17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57892</xdr:rowOff>
    </xdr:from>
    <xdr:to>
      <xdr:col>85</xdr:col>
      <xdr:colOff>177800</xdr:colOff>
      <xdr:row>56</xdr:row>
      <xdr:rowOff>159492</xdr:rowOff>
    </xdr:to>
    <xdr:sp macro="" textlink="">
      <xdr:nvSpPr>
        <xdr:cNvPr id="595" name="楕円 594"/>
        <xdr:cNvSpPr/>
      </xdr:nvSpPr>
      <xdr:spPr>
        <a:xfrm>
          <a:off x="16268700" y="96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36319</xdr:rowOff>
    </xdr:from>
    <xdr:ext cx="534377" cy="259045"/>
    <xdr:sp macro="" textlink="">
      <xdr:nvSpPr>
        <xdr:cNvPr id="596" name="教育費該当値テキスト"/>
        <xdr:cNvSpPr txBox="1"/>
      </xdr:nvSpPr>
      <xdr:spPr>
        <a:xfrm>
          <a:off x="16370300" y="96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104281</xdr:rowOff>
    </xdr:from>
    <xdr:to>
      <xdr:col>81</xdr:col>
      <xdr:colOff>101600</xdr:colOff>
      <xdr:row>56</xdr:row>
      <xdr:rowOff>34431</xdr:rowOff>
    </xdr:to>
    <xdr:sp macro="" textlink="">
      <xdr:nvSpPr>
        <xdr:cNvPr id="597" name="楕円 596"/>
        <xdr:cNvSpPr/>
      </xdr:nvSpPr>
      <xdr:spPr>
        <a:xfrm>
          <a:off x="15430500" y="95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50958</xdr:rowOff>
    </xdr:from>
    <xdr:ext cx="534377" cy="259045"/>
    <xdr:sp macro="" textlink="">
      <xdr:nvSpPr>
        <xdr:cNvPr id="598" name="テキスト ボックス 597"/>
        <xdr:cNvSpPr txBox="1"/>
      </xdr:nvSpPr>
      <xdr:spPr>
        <a:xfrm>
          <a:off x="15214111" y="93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89047</xdr:rowOff>
    </xdr:from>
    <xdr:to>
      <xdr:col>76</xdr:col>
      <xdr:colOff>165100</xdr:colOff>
      <xdr:row>58</xdr:row>
      <xdr:rowOff>19197</xdr:rowOff>
    </xdr:to>
    <xdr:sp macro="" textlink="">
      <xdr:nvSpPr>
        <xdr:cNvPr id="599" name="楕円 598"/>
        <xdr:cNvSpPr/>
      </xdr:nvSpPr>
      <xdr:spPr>
        <a:xfrm>
          <a:off x="14541500" y="98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10324</xdr:rowOff>
    </xdr:from>
    <xdr:ext cx="534377" cy="259045"/>
    <xdr:sp macro="" textlink="">
      <xdr:nvSpPr>
        <xdr:cNvPr id="600" name="テキスト ボックス 599"/>
        <xdr:cNvSpPr txBox="1"/>
      </xdr:nvSpPr>
      <xdr:spPr>
        <a:xfrm>
          <a:off x="14325111" y="99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127713</xdr:rowOff>
    </xdr:from>
    <xdr:to>
      <xdr:col>72</xdr:col>
      <xdr:colOff>38100</xdr:colOff>
      <xdr:row>58</xdr:row>
      <xdr:rowOff>57863</xdr:rowOff>
    </xdr:to>
    <xdr:sp macro="" textlink="">
      <xdr:nvSpPr>
        <xdr:cNvPr id="601" name="楕円 600"/>
        <xdr:cNvSpPr/>
      </xdr:nvSpPr>
      <xdr:spPr>
        <a:xfrm>
          <a:off x="13652500" y="99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48990</xdr:rowOff>
    </xdr:from>
    <xdr:ext cx="534377" cy="259045"/>
    <xdr:sp macro="" textlink="">
      <xdr:nvSpPr>
        <xdr:cNvPr id="602" name="テキスト ボックス 601"/>
        <xdr:cNvSpPr txBox="1"/>
      </xdr:nvSpPr>
      <xdr:spPr>
        <a:xfrm>
          <a:off x="13436111" y="99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123909</xdr:rowOff>
    </xdr:from>
    <xdr:to>
      <xdr:col>67</xdr:col>
      <xdr:colOff>101600</xdr:colOff>
      <xdr:row>57</xdr:row>
      <xdr:rowOff>54059</xdr:rowOff>
    </xdr:to>
    <xdr:sp macro="" textlink="">
      <xdr:nvSpPr>
        <xdr:cNvPr id="603" name="楕円 602"/>
        <xdr:cNvSpPr/>
      </xdr:nvSpPr>
      <xdr:spPr>
        <a:xfrm>
          <a:off x="12763500" y="97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45186</xdr:rowOff>
    </xdr:from>
    <xdr:ext cx="534377" cy="259045"/>
    <xdr:sp macro="" textlink="">
      <xdr:nvSpPr>
        <xdr:cNvPr id="604" name="テキスト ボックス 603"/>
        <xdr:cNvSpPr txBox="1"/>
      </xdr:nvSpPr>
      <xdr:spPr>
        <a:xfrm>
          <a:off x="12547111" y="98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78163</xdr:rowOff>
    </xdr:from>
    <xdr:to>
      <xdr:col>85</xdr:col>
      <xdr:colOff>127000</xdr:colOff>
      <xdr:row>79</xdr:row>
      <xdr:rowOff>86044</xdr:rowOff>
    </xdr:to>
    <xdr:cxnSp macro="">
      <xdr:nvCxnSpPr>
        <xdr:cNvPr id="635" name="直線コネクタ 634"/>
        <xdr:cNvCxnSpPr/>
      </xdr:nvCxnSpPr>
      <xdr:spPr>
        <a:xfrm flipV="1">
          <a:off x="15481300" y="13622713"/>
          <a:ext cx="838200" cy="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85468</xdr:rowOff>
    </xdr:from>
    <xdr:to>
      <xdr:col>81</xdr:col>
      <xdr:colOff>50800</xdr:colOff>
      <xdr:row>79</xdr:row>
      <xdr:rowOff>86044</xdr:rowOff>
    </xdr:to>
    <xdr:cxnSp macro="">
      <xdr:nvCxnSpPr>
        <xdr:cNvPr id="638" name="直線コネクタ 637"/>
        <xdr:cNvCxnSpPr/>
      </xdr:nvCxnSpPr>
      <xdr:spPr>
        <a:xfrm>
          <a:off x="14592300" y="13630018"/>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85468</xdr:rowOff>
    </xdr:from>
    <xdr:to>
      <xdr:col>76</xdr:col>
      <xdr:colOff>114300</xdr:colOff>
      <xdr:row>79</xdr:row>
      <xdr:rowOff>89179</xdr:rowOff>
    </xdr:to>
    <xdr:cxnSp macro="">
      <xdr:nvCxnSpPr>
        <xdr:cNvPr id="641" name="直線コネクタ 640"/>
        <xdr:cNvCxnSpPr/>
      </xdr:nvCxnSpPr>
      <xdr:spPr>
        <a:xfrm flipV="1">
          <a:off x="13703300" y="13630018"/>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89179</xdr:rowOff>
    </xdr:from>
    <xdr:to>
      <xdr:col>71</xdr:col>
      <xdr:colOff>177800</xdr:colOff>
      <xdr:row>79</xdr:row>
      <xdr:rowOff>91063</xdr:rowOff>
    </xdr:to>
    <xdr:cxnSp macro="">
      <xdr:nvCxnSpPr>
        <xdr:cNvPr id="644" name="直線コネクタ 643"/>
        <xdr:cNvCxnSpPr/>
      </xdr:nvCxnSpPr>
      <xdr:spPr>
        <a:xfrm flipV="1">
          <a:off x="12814300" y="13633729"/>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27363</xdr:rowOff>
    </xdr:from>
    <xdr:to>
      <xdr:col>85</xdr:col>
      <xdr:colOff>177800</xdr:colOff>
      <xdr:row>79</xdr:row>
      <xdr:rowOff>128963</xdr:rowOff>
    </xdr:to>
    <xdr:sp macro="" textlink="">
      <xdr:nvSpPr>
        <xdr:cNvPr id="654" name="楕円 653"/>
        <xdr:cNvSpPr/>
      </xdr:nvSpPr>
      <xdr:spPr>
        <a:xfrm>
          <a:off x="16268700" y="13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113740</xdr:rowOff>
    </xdr:from>
    <xdr:ext cx="469744" cy="259045"/>
    <xdr:sp macro="" textlink="">
      <xdr:nvSpPr>
        <xdr:cNvPr id="655" name="災害復旧費該当値テキスト"/>
        <xdr:cNvSpPr txBox="1"/>
      </xdr:nvSpPr>
      <xdr:spPr>
        <a:xfrm>
          <a:off x="16370300" y="134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35244</xdr:rowOff>
    </xdr:from>
    <xdr:to>
      <xdr:col>81</xdr:col>
      <xdr:colOff>101600</xdr:colOff>
      <xdr:row>79</xdr:row>
      <xdr:rowOff>136844</xdr:rowOff>
    </xdr:to>
    <xdr:sp macro="" textlink="">
      <xdr:nvSpPr>
        <xdr:cNvPr id="656" name="楕円 655"/>
        <xdr:cNvSpPr/>
      </xdr:nvSpPr>
      <xdr:spPr>
        <a:xfrm>
          <a:off x="15430500" y="13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127971</xdr:rowOff>
    </xdr:from>
    <xdr:ext cx="469744" cy="259045"/>
    <xdr:sp macro="" textlink="">
      <xdr:nvSpPr>
        <xdr:cNvPr id="657" name="テキスト ボックス 656"/>
        <xdr:cNvSpPr txBox="1"/>
      </xdr:nvSpPr>
      <xdr:spPr>
        <a:xfrm>
          <a:off x="15246428" y="136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34668</xdr:rowOff>
    </xdr:from>
    <xdr:to>
      <xdr:col>76</xdr:col>
      <xdr:colOff>165100</xdr:colOff>
      <xdr:row>79</xdr:row>
      <xdr:rowOff>136268</xdr:rowOff>
    </xdr:to>
    <xdr:sp macro="" textlink="">
      <xdr:nvSpPr>
        <xdr:cNvPr id="658" name="楕円 657"/>
        <xdr:cNvSpPr/>
      </xdr:nvSpPr>
      <xdr:spPr>
        <a:xfrm>
          <a:off x="14541500" y="135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127395</xdr:rowOff>
    </xdr:from>
    <xdr:ext cx="469744" cy="259045"/>
    <xdr:sp macro="" textlink="">
      <xdr:nvSpPr>
        <xdr:cNvPr id="659" name="テキスト ボックス 658"/>
        <xdr:cNvSpPr txBox="1"/>
      </xdr:nvSpPr>
      <xdr:spPr>
        <a:xfrm>
          <a:off x="14357428" y="1367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38379</xdr:rowOff>
    </xdr:from>
    <xdr:to>
      <xdr:col>72</xdr:col>
      <xdr:colOff>38100</xdr:colOff>
      <xdr:row>79</xdr:row>
      <xdr:rowOff>139979</xdr:rowOff>
    </xdr:to>
    <xdr:sp macro="" textlink="">
      <xdr:nvSpPr>
        <xdr:cNvPr id="660" name="楕円 659"/>
        <xdr:cNvSpPr/>
      </xdr:nvSpPr>
      <xdr:spPr>
        <a:xfrm>
          <a:off x="13652500" y="135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131106</xdr:rowOff>
    </xdr:from>
    <xdr:ext cx="378565" cy="259045"/>
    <xdr:sp macro="" textlink="">
      <xdr:nvSpPr>
        <xdr:cNvPr id="661" name="テキスト ボックス 660"/>
        <xdr:cNvSpPr txBox="1"/>
      </xdr:nvSpPr>
      <xdr:spPr>
        <a:xfrm>
          <a:off x="13514017" y="1367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40263</xdr:rowOff>
    </xdr:from>
    <xdr:to>
      <xdr:col>67</xdr:col>
      <xdr:colOff>101600</xdr:colOff>
      <xdr:row>79</xdr:row>
      <xdr:rowOff>141863</xdr:rowOff>
    </xdr:to>
    <xdr:sp macro="" textlink="">
      <xdr:nvSpPr>
        <xdr:cNvPr id="662" name="楕円 661"/>
        <xdr:cNvSpPr/>
      </xdr:nvSpPr>
      <xdr:spPr>
        <a:xfrm>
          <a:off x="12763500" y="135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132990</xdr:rowOff>
    </xdr:from>
    <xdr:ext cx="378565" cy="259045"/>
    <xdr:sp macro="" textlink="">
      <xdr:nvSpPr>
        <xdr:cNvPr id="663" name="テキスト ボックス 662"/>
        <xdr:cNvSpPr txBox="1"/>
      </xdr:nvSpPr>
      <xdr:spPr>
        <a:xfrm>
          <a:off x="12625017" y="1367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135165</xdr:rowOff>
    </xdr:from>
    <xdr:to>
      <xdr:col>85</xdr:col>
      <xdr:colOff>127000</xdr:colOff>
      <xdr:row>95</xdr:row>
      <xdr:rowOff>157823</xdr:rowOff>
    </xdr:to>
    <xdr:cxnSp macro="">
      <xdr:nvCxnSpPr>
        <xdr:cNvPr id="692" name="直線コネクタ 691"/>
        <xdr:cNvCxnSpPr/>
      </xdr:nvCxnSpPr>
      <xdr:spPr>
        <a:xfrm flipV="1">
          <a:off x="15481300" y="16422915"/>
          <a:ext cx="8382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157823</xdr:rowOff>
    </xdr:from>
    <xdr:to>
      <xdr:col>81</xdr:col>
      <xdr:colOff>50800</xdr:colOff>
      <xdr:row>96</xdr:row>
      <xdr:rowOff>16942</xdr:rowOff>
    </xdr:to>
    <xdr:cxnSp macro="">
      <xdr:nvCxnSpPr>
        <xdr:cNvPr id="695" name="直線コネクタ 694"/>
        <xdr:cNvCxnSpPr/>
      </xdr:nvCxnSpPr>
      <xdr:spPr>
        <a:xfrm flipV="1">
          <a:off x="14592300" y="16445573"/>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4890</xdr:rowOff>
    </xdr:from>
    <xdr:to>
      <xdr:col>76</xdr:col>
      <xdr:colOff>114300</xdr:colOff>
      <xdr:row>96</xdr:row>
      <xdr:rowOff>16942</xdr:rowOff>
    </xdr:to>
    <xdr:cxnSp macro="">
      <xdr:nvCxnSpPr>
        <xdr:cNvPr id="698" name="直線コネクタ 697"/>
        <xdr:cNvCxnSpPr/>
      </xdr:nvCxnSpPr>
      <xdr:spPr>
        <a:xfrm>
          <a:off x="13703300" y="15949740"/>
          <a:ext cx="889000" cy="5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4890</xdr:rowOff>
    </xdr:from>
    <xdr:to>
      <xdr:col>71</xdr:col>
      <xdr:colOff>177800</xdr:colOff>
      <xdr:row>95</xdr:row>
      <xdr:rowOff>115684</xdr:rowOff>
    </xdr:to>
    <xdr:cxnSp macro="">
      <xdr:nvCxnSpPr>
        <xdr:cNvPr id="701" name="直線コネクタ 700"/>
        <xdr:cNvCxnSpPr/>
      </xdr:nvCxnSpPr>
      <xdr:spPr>
        <a:xfrm flipV="1">
          <a:off x="12814300" y="15949740"/>
          <a:ext cx="889000" cy="4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84365</xdr:rowOff>
    </xdr:from>
    <xdr:to>
      <xdr:col>85</xdr:col>
      <xdr:colOff>177800</xdr:colOff>
      <xdr:row>96</xdr:row>
      <xdr:rowOff>14515</xdr:rowOff>
    </xdr:to>
    <xdr:sp macro="" textlink="">
      <xdr:nvSpPr>
        <xdr:cNvPr id="711" name="楕円 710"/>
        <xdr:cNvSpPr/>
      </xdr:nvSpPr>
      <xdr:spPr>
        <a:xfrm>
          <a:off x="16268700" y="163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62792</xdr:rowOff>
    </xdr:from>
    <xdr:ext cx="534377" cy="259045"/>
    <xdr:sp macro="" textlink="">
      <xdr:nvSpPr>
        <xdr:cNvPr id="712" name="公債費該当値テキスト"/>
        <xdr:cNvSpPr txBox="1"/>
      </xdr:nvSpPr>
      <xdr:spPr>
        <a:xfrm>
          <a:off x="16370300" y="163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107023</xdr:rowOff>
    </xdr:from>
    <xdr:to>
      <xdr:col>81</xdr:col>
      <xdr:colOff>101600</xdr:colOff>
      <xdr:row>96</xdr:row>
      <xdr:rowOff>37173</xdr:rowOff>
    </xdr:to>
    <xdr:sp macro="" textlink="">
      <xdr:nvSpPr>
        <xdr:cNvPr id="713" name="楕円 712"/>
        <xdr:cNvSpPr/>
      </xdr:nvSpPr>
      <xdr:spPr>
        <a:xfrm>
          <a:off x="15430500" y="163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28300</xdr:rowOff>
    </xdr:from>
    <xdr:ext cx="534377" cy="259045"/>
    <xdr:sp macro="" textlink="">
      <xdr:nvSpPr>
        <xdr:cNvPr id="714" name="テキスト ボックス 713"/>
        <xdr:cNvSpPr txBox="1"/>
      </xdr:nvSpPr>
      <xdr:spPr>
        <a:xfrm>
          <a:off x="15214111" y="164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137592</xdr:rowOff>
    </xdr:from>
    <xdr:to>
      <xdr:col>76</xdr:col>
      <xdr:colOff>165100</xdr:colOff>
      <xdr:row>96</xdr:row>
      <xdr:rowOff>67742</xdr:rowOff>
    </xdr:to>
    <xdr:sp macro="" textlink="">
      <xdr:nvSpPr>
        <xdr:cNvPr id="715" name="楕円 714"/>
        <xdr:cNvSpPr/>
      </xdr:nvSpPr>
      <xdr:spPr>
        <a:xfrm>
          <a:off x="14541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58869</xdr:rowOff>
    </xdr:from>
    <xdr:ext cx="534377" cy="259045"/>
    <xdr:sp macro="" textlink="">
      <xdr:nvSpPr>
        <xdr:cNvPr id="716" name="テキスト ボックス 715"/>
        <xdr:cNvSpPr txBox="1"/>
      </xdr:nvSpPr>
      <xdr:spPr>
        <a:xfrm>
          <a:off x="14325111" y="165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125540</xdr:rowOff>
    </xdr:from>
    <xdr:to>
      <xdr:col>72</xdr:col>
      <xdr:colOff>38100</xdr:colOff>
      <xdr:row>93</xdr:row>
      <xdr:rowOff>55690</xdr:rowOff>
    </xdr:to>
    <xdr:sp macro="" textlink="">
      <xdr:nvSpPr>
        <xdr:cNvPr id="717" name="楕円 716"/>
        <xdr:cNvSpPr/>
      </xdr:nvSpPr>
      <xdr:spPr>
        <a:xfrm>
          <a:off x="13652500" y="158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72217</xdr:rowOff>
    </xdr:from>
    <xdr:ext cx="534377" cy="259045"/>
    <xdr:sp macro="" textlink="">
      <xdr:nvSpPr>
        <xdr:cNvPr id="718" name="テキスト ボックス 717"/>
        <xdr:cNvSpPr txBox="1"/>
      </xdr:nvSpPr>
      <xdr:spPr>
        <a:xfrm>
          <a:off x="13436111" y="156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64884</xdr:rowOff>
    </xdr:from>
    <xdr:to>
      <xdr:col>67</xdr:col>
      <xdr:colOff>101600</xdr:colOff>
      <xdr:row>95</xdr:row>
      <xdr:rowOff>166484</xdr:rowOff>
    </xdr:to>
    <xdr:sp macro="" textlink="">
      <xdr:nvSpPr>
        <xdr:cNvPr id="719" name="楕円 718"/>
        <xdr:cNvSpPr/>
      </xdr:nvSpPr>
      <xdr:spPr>
        <a:xfrm>
          <a:off x="12763500" y="163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157611</xdr:rowOff>
    </xdr:from>
    <xdr:ext cx="534377" cy="259045"/>
    <xdr:sp macro="" textlink="">
      <xdr:nvSpPr>
        <xdr:cNvPr id="720" name="テキスト ボックス 719"/>
        <xdr:cNvSpPr txBox="1"/>
      </xdr:nvSpPr>
      <xdr:spPr>
        <a:xfrm>
          <a:off x="12547111" y="164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３６，８４８円で、前年度決算と比較すると４４．９％減となっており大幅に減少しているが、類似団体を上回っている。前年度からの減少理由は産地パワーアップ事業費補助金の完了によるものであるが、本市は農水産業が主幹産業であることから、依然類似団体を上回ることとなっている。また、民生費は、住民一人当たり１８２，２０２円で前年度決算と比較すると４．４％増となっており類似団体を上回っている。前年度からの増額理由はプレミアム付商品券事業費や児童扶養手当の増額など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４２，２１７円で、前年度決算と比較すると２７．１％増となっている。前年度からの増額理由は、火葬施設、一般廃棄物処理施設の整備等により増額となったことによるものである。しかし、依然として類似団体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財政計画のもとに、年度間の財政の不均衡の調整や災害などの緊急時に対応するため一定規模を確保するようにし、決算余剰金の積立を行い、最低限の取り崩しに努めている。令和元年度は普通交付税や臨時財政対策債発行可能額などの減少により、５億円の取り崩しを行った。その影響等により、実質単年度収支は約６億円の赤字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全ての会計について、実質収支（公営企業は資金剰余額）は黒字である。</a:t>
          </a:r>
        </a:p>
        <a:p>
          <a:r>
            <a:rPr kumimoji="1" lang="ja-JP" altLang="en-US" sz="1100">
              <a:latin typeface="ＭＳ ゴシック" pitchFamily="49" charset="-128"/>
              <a:ea typeface="ＭＳ ゴシック" pitchFamily="49" charset="-128"/>
            </a:rPr>
            <a:t>　また、各会計の実質収支（資金剰余額）の推移もおおむね一定で、今後もこの傾向は続く見込みである。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各会計の推移　（単位：千円）</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水道事業会計（資金剰余額）　</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1,958,962</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1,914,505</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1,950,637</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1,997,926</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2,015,328</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995,019</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1,035,445</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829,026</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771,111</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699,586</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下水道事業特別会計（資金剰余額）</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41,208</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35,557</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66,880</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32,462</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699,586</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国民健康保険特別会計</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67,115</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107,864</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226,285</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195,981</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99,654</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住宅新築資金等特別会計</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2,193</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5,189</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4,655</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12,288</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11,738</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後期高齢者医療特別会計</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3,033</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3,530</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3,900</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4,633</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3,997</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公共用地先行取得等特別会計</a:t>
          </a:r>
        </a:p>
        <a:p>
          <a:r>
            <a:rPr kumimoji="1" lang="ja-JP" altLang="en-US" sz="1100">
              <a:latin typeface="ＭＳ ゴシック" pitchFamily="49" charset="-128"/>
              <a:ea typeface="ＭＳ ゴシック" pitchFamily="49" charset="-128"/>
            </a:rPr>
            <a:t>Ｈ２７：</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　Ｈ２８：</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　Ｈ２９：</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　Ｈ３０：</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　Ｒ１：</a:t>
          </a:r>
          <a:r>
            <a:rPr kumimoji="1" lang="en-US" altLang="ja-JP" sz="1100">
              <a:latin typeface="ＭＳ ゴシック" pitchFamily="49" charset="-128"/>
              <a:ea typeface="ＭＳ ゴシック" pitchFamily="49" charset="-128"/>
            </a:rPr>
            <a:t>0</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32193413</v>
      </c>
      <c r="BO4" s="429"/>
      <c r="BP4" s="429"/>
      <c r="BQ4" s="429"/>
      <c r="BR4" s="429"/>
      <c r="BS4" s="429"/>
      <c r="BT4" s="429"/>
      <c r="BU4" s="430"/>
      <c r="BV4" s="428">
        <v>33440657</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4.4000000000000004</v>
      </c>
      <c r="CU4" s="435"/>
      <c r="CV4" s="435"/>
      <c r="CW4" s="435"/>
      <c r="CX4" s="435"/>
      <c r="CY4" s="435"/>
      <c r="CZ4" s="435"/>
      <c r="DA4" s="436"/>
      <c r="DB4" s="434">
        <v>4.8</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30988135</v>
      </c>
      <c r="BO5" s="466"/>
      <c r="BP5" s="466"/>
      <c r="BQ5" s="466"/>
      <c r="BR5" s="466"/>
      <c r="BS5" s="466"/>
      <c r="BT5" s="466"/>
      <c r="BU5" s="467"/>
      <c r="BV5" s="465">
        <v>32482723</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95</v>
      </c>
      <c r="CU5" s="463"/>
      <c r="CV5" s="463"/>
      <c r="CW5" s="463"/>
      <c r="CX5" s="463"/>
      <c r="CY5" s="463"/>
      <c r="CZ5" s="463"/>
      <c r="DA5" s="464"/>
      <c r="DB5" s="462">
        <v>92.6</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1205278</v>
      </c>
      <c r="BO6" s="466"/>
      <c r="BP6" s="466"/>
      <c r="BQ6" s="466"/>
      <c r="BR6" s="466"/>
      <c r="BS6" s="466"/>
      <c r="BT6" s="466"/>
      <c r="BU6" s="467"/>
      <c r="BV6" s="465">
        <v>957934</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98.9</v>
      </c>
      <c r="CU6" s="503"/>
      <c r="CV6" s="503"/>
      <c r="CW6" s="503"/>
      <c r="CX6" s="503"/>
      <c r="CY6" s="503"/>
      <c r="CZ6" s="503"/>
      <c r="DA6" s="504"/>
      <c r="DB6" s="502">
        <v>97.4</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94</v>
      </c>
      <c r="AV7" s="498"/>
      <c r="AW7" s="498"/>
      <c r="AX7" s="498"/>
      <c r="AY7" s="499" t="s">
        <v>105</v>
      </c>
      <c r="AZ7" s="500"/>
      <c r="BA7" s="500"/>
      <c r="BB7" s="500"/>
      <c r="BC7" s="500"/>
      <c r="BD7" s="500"/>
      <c r="BE7" s="500"/>
      <c r="BF7" s="500"/>
      <c r="BG7" s="500"/>
      <c r="BH7" s="500"/>
      <c r="BI7" s="500"/>
      <c r="BJ7" s="500"/>
      <c r="BK7" s="500"/>
      <c r="BL7" s="500"/>
      <c r="BM7" s="501"/>
      <c r="BN7" s="465">
        <v>493954</v>
      </c>
      <c r="BO7" s="466"/>
      <c r="BP7" s="466"/>
      <c r="BQ7" s="466"/>
      <c r="BR7" s="466"/>
      <c r="BS7" s="466"/>
      <c r="BT7" s="466"/>
      <c r="BU7" s="467"/>
      <c r="BV7" s="465">
        <v>174536</v>
      </c>
      <c r="BW7" s="466"/>
      <c r="BX7" s="466"/>
      <c r="BY7" s="466"/>
      <c r="BZ7" s="466"/>
      <c r="CA7" s="466"/>
      <c r="CB7" s="466"/>
      <c r="CC7" s="467"/>
      <c r="CD7" s="468" t="s">
        <v>106</v>
      </c>
      <c r="CE7" s="469"/>
      <c r="CF7" s="469"/>
      <c r="CG7" s="469"/>
      <c r="CH7" s="469"/>
      <c r="CI7" s="469"/>
      <c r="CJ7" s="469"/>
      <c r="CK7" s="469"/>
      <c r="CL7" s="469"/>
      <c r="CM7" s="469"/>
      <c r="CN7" s="469"/>
      <c r="CO7" s="469"/>
      <c r="CP7" s="469"/>
      <c r="CQ7" s="469"/>
      <c r="CR7" s="469"/>
      <c r="CS7" s="470"/>
      <c r="CT7" s="465">
        <v>16266096</v>
      </c>
      <c r="CU7" s="466"/>
      <c r="CV7" s="466"/>
      <c r="CW7" s="466"/>
      <c r="CX7" s="466"/>
      <c r="CY7" s="466"/>
      <c r="CZ7" s="466"/>
      <c r="DA7" s="467"/>
      <c r="DB7" s="465">
        <v>16367907</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107</v>
      </c>
      <c r="AN8" s="495"/>
      <c r="AO8" s="495"/>
      <c r="AP8" s="495"/>
      <c r="AQ8" s="495"/>
      <c r="AR8" s="495"/>
      <c r="AS8" s="495"/>
      <c r="AT8" s="496"/>
      <c r="AU8" s="497" t="s">
        <v>94</v>
      </c>
      <c r="AV8" s="498"/>
      <c r="AW8" s="498"/>
      <c r="AX8" s="498"/>
      <c r="AY8" s="499" t="s">
        <v>108</v>
      </c>
      <c r="AZ8" s="500"/>
      <c r="BA8" s="500"/>
      <c r="BB8" s="500"/>
      <c r="BC8" s="500"/>
      <c r="BD8" s="500"/>
      <c r="BE8" s="500"/>
      <c r="BF8" s="500"/>
      <c r="BG8" s="500"/>
      <c r="BH8" s="500"/>
      <c r="BI8" s="500"/>
      <c r="BJ8" s="500"/>
      <c r="BK8" s="500"/>
      <c r="BL8" s="500"/>
      <c r="BM8" s="501"/>
      <c r="BN8" s="465">
        <v>711324</v>
      </c>
      <c r="BO8" s="466"/>
      <c r="BP8" s="466"/>
      <c r="BQ8" s="466"/>
      <c r="BR8" s="466"/>
      <c r="BS8" s="466"/>
      <c r="BT8" s="466"/>
      <c r="BU8" s="467"/>
      <c r="BV8" s="465">
        <v>783398</v>
      </c>
      <c r="BW8" s="466"/>
      <c r="BX8" s="466"/>
      <c r="BY8" s="466"/>
      <c r="BZ8" s="466"/>
      <c r="CA8" s="466"/>
      <c r="CB8" s="466"/>
      <c r="CC8" s="467"/>
      <c r="CD8" s="468" t="s">
        <v>109</v>
      </c>
      <c r="CE8" s="469"/>
      <c r="CF8" s="469"/>
      <c r="CG8" s="469"/>
      <c r="CH8" s="469"/>
      <c r="CI8" s="469"/>
      <c r="CJ8" s="469"/>
      <c r="CK8" s="469"/>
      <c r="CL8" s="469"/>
      <c r="CM8" s="469"/>
      <c r="CN8" s="469"/>
      <c r="CO8" s="469"/>
      <c r="CP8" s="469"/>
      <c r="CQ8" s="469"/>
      <c r="CR8" s="469"/>
      <c r="CS8" s="470"/>
      <c r="CT8" s="505">
        <v>0.46</v>
      </c>
      <c r="CU8" s="506"/>
      <c r="CV8" s="506"/>
      <c r="CW8" s="506"/>
      <c r="CX8" s="506"/>
      <c r="CY8" s="506"/>
      <c r="CZ8" s="506"/>
      <c r="DA8" s="507"/>
      <c r="DB8" s="505">
        <v>0.46</v>
      </c>
      <c r="DC8" s="506"/>
      <c r="DD8" s="506"/>
      <c r="DE8" s="506"/>
      <c r="DF8" s="506"/>
      <c r="DG8" s="506"/>
      <c r="DH8" s="506"/>
      <c r="DI8" s="507"/>
      <c r="DJ8" s="184"/>
      <c r="DK8" s="184"/>
      <c r="DL8" s="184"/>
      <c r="DM8" s="184"/>
      <c r="DN8" s="184"/>
      <c r="DO8" s="184"/>
    </row>
    <row r="9" spans="1:119" ht="18.75" customHeight="1" thickBot="1" x14ac:dyDescent="0.2">
      <c r="A9" s="185"/>
      <c r="B9" s="459" t="s">
        <v>110</v>
      </c>
      <c r="C9" s="460"/>
      <c r="D9" s="460"/>
      <c r="E9" s="460"/>
      <c r="F9" s="460"/>
      <c r="G9" s="460"/>
      <c r="H9" s="460"/>
      <c r="I9" s="460"/>
      <c r="J9" s="460"/>
      <c r="K9" s="508"/>
      <c r="L9" s="509" t="s">
        <v>111</v>
      </c>
      <c r="M9" s="510"/>
      <c r="N9" s="510"/>
      <c r="O9" s="510"/>
      <c r="P9" s="510"/>
      <c r="Q9" s="511"/>
      <c r="R9" s="512">
        <v>67777</v>
      </c>
      <c r="S9" s="513"/>
      <c r="T9" s="513"/>
      <c r="U9" s="513"/>
      <c r="V9" s="514"/>
      <c r="W9" s="422" t="s">
        <v>112</v>
      </c>
      <c r="X9" s="423"/>
      <c r="Y9" s="423"/>
      <c r="Z9" s="423"/>
      <c r="AA9" s="423"/>
      <c r="AB9" s="423"/>
      <c r="AC9" s="423"/>
      <c r="AD9" s="423"/>
      <c r="AE9" s="423"/>
      <c r="AF9" s="423"/>
      <c r="AG9" s="423"/>
      <c r="AH9" s="423"/>
      <c r="AI9" s="423"/>
      <c r="AJ9" s="423"/>
      <c r="AK9" s="423"/>
      <c r="AL9" s="424"/>
      <c r="AM9" s="494" t="s">
        <v>113</v>
      </c>
      <c r="AN9" s="495"/>
      <c r="AO9" s="495"/>
      <c r="AP9" s="495"/>
      <c r="AQ9" s="495"/>
      <c r="AR9" s="495"/>
      <c r="AS9" s="495"/>
      <c r="AT9" s="496"/>
      <c r="AU9" s="497" t="s">
        <v>114</v>
      </c>
      <c r="AV9" s="498"/>
      <c r="AW9" s="498"/>
      <c r="AX9" s="498"/>
      <c r="AY9" s="499" t="s">
        <v>115</v>
      </c>
      <c r="AZ9" s="500"/>
      <c r="BA9" s="500"/>
      <c r="BB9" s="500"/>
      <c r="BC9" s="500"/>
      <c r="BD9" s="500"/>
      <c r="BE9" s="500"/>
      <c r="BF9" s="500"/>
      <c r="BG9" s="500"/>
      <c r="BH9" s="500"/>
      <c r="BI9" s="500"/>
      <c r="BJ9" s="500"/>
      <c r="BK9" s="500"/>
      <c r="BL9" s="500"/>
      <c r="BM9" s="501"/>
      <c r="BN9" s="465">
        <v>-72074</v>
      </c>
      <c r="BO9" s="466"/>
      <c r="BP9" s="466"/>
      <c r="BQ9" s="466"/>
      <c r="BR9" s="466"/>
      <c r="BS9" s="466"/>
      <c r="BT9" s="466"/>
      <c r="BU9" s="467"/>
      <c r="BV9" s="465">
        <v>-50283</v>
      </c>
      <c r="BW9" s="466"/>
      <c r="BX9" s="466"/>
      <c r="BY9" s="466"/>
      <c r="BZ9" s="466"/>
      <c r="CA9" s="466"/>
      <c r="CB9" s="466"/>
      <c r="CC9" s="467"/>
      <c r="CD9" s="468" t="s">
        <v>116</v>
      </c>
      <c r="CE9" s="469"/>
      <c r="CF9" s="469"/>
      <c r="CG9" s="469"/>
      <c r="CH9" s="469"/>
      <c r="CI9" s="469"/>
      <c r="CJ9" s="469"/>
      <c r="CK9" s="469"/>
      <c r="CL9" s="469"/>
      <c r="CM9" s="469"/>
      <c r="CN9" s="469"/>
      <c r="CO9" s="469"/>
      <c r="CP9" s="469"/>
      <c r="CQ9" s="469"/>
      <c r="CR9" s="469"/>
      <c r="CS9" s="470"/>
      <c r="CT9" s="462">
        <v>15</v>
      </c>
      <c r="CU9" s="463"/>
      <c r="CV9" s="463"/>
      <c r="CW9" s="463"/>
      <c r="CX9" s="463"/>
      <c r="CY9" s="463"/>
      <c r="CZ9" s="463"/>
      <c r="DA9" s="464"/>
      <c r="DB9" s="462">
        <v>15</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117</v>
      </c>
      <c r="M10" s="495"/>
      <c r="N10" s="495"/>
      <c r="O10" s="495"/>
      <c r="P10" s="495"/>
      <c r="Q10" s="496"/>
      <c r="R10" s="516">
        <v>71375</v>
      </c>
      <c r="S10" s="517"/>
      <c r="T10" s="517"/>
      <c r="U10" s="517"/>
      <c r="V10" s="518"/>
      <c r="W10" s="453"/>
      <c r="X10" s="454"/>
      <c r="Y10" s="454"/>
      <c r="Z10" s="454"/>
      <c r="AA10" s="454"/>
      <c r="AB10" s="454"/>
      <c r="AC10" s="454"/>
      <c r="AD10" s="454"/>
      <c r="AE10" s="454"/>
      <c r="AF10" s="454"/>
      <c r="AG10" s="454"/>
      <c r="AH10" s="454"/>
      <c r="AI10" s="454"/>
      <c r="AJ10" s="454"/>
      <c r="AK10" s="454"/>
      <c r="AL10" s="457"/>
      <c r="AM10" s="494" t="s">
        <v>118</v>
      </c>
      <c r="AN10" s="495"/>
      <c r="AO10" s="495"/>
      <c r="AP10" s="495"/>
      <c r="AQ10" s="495"/>
      <c r="AR10" s="495"/>
      <c r="AS10" s="495"/>
      <c r="AT10" s="496"/>
      <c r="AU10" s="497" t="s">
        <v>119</v>
      </c>
      <c r="AV10" s="498"/>
      <c r="AW10" s="498"/>
      <c r="AX10" s="498"/>
      <c r="AY10" s="499" t="s">
        <v>120</v>
      </c>
      <c r="AZ10" s="500"/>
      <c r="BA10" s="500"/>
      <c r="BB10" s="500"/>
      <c r="BC10" s="500"/>
      <c r="BD10" s="500"/>
      <c r="BE10" s="500"/>
      <c r="BF10" s="500"/>
      <c r="BG10" s="500"/>
      <c r="BH10" s="500"/>
      <c r="BI10" s="500"/>
      <c r="BJ10" s="500"/>
      <c r="BK10" s="500"/>
      <c r="BL10" s="500"/>
      <c r="BM10" s="501"/>
      <c r="BN10" s="465">
        <v>15089</v>
      </c>
      <c r="BO10" s="466"/>
      <c r="BP10" s="466"/>
      <c r="BQ10" s="466"/>
      <c r="BR10" s="466"/>
      <c r="BS10" s="466"/>
      <c r="BT10" s="466"/>
      <c r="BU10" s="467"/>
      <c r="BV10" s="465">
        <v>424733</v>
      </c>
      <c r="BW10" s="466"/>
      <c r="BX10" s="466"/>
      <c r="BY10" s="466"/>
      <c r="BZ10" s="466"/>
      <c r="CA10" s="466"/>
      <c r="CB10" s="466"/>
      <c r="CC10" s="467"/>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122</v>
      </c>
      <c r="M11" s="520"/>
      <c r="N11" s="520"/>
      <c r="O11" s="520"/>
      <c r="P11" s="520"/>
      <c r="Q11" s="521"/>
      <c r="R11" s="522" t="s">
        <v>123</v>
      </c>
      <c r="S11" s="523"/>
      <c r="T11" s="523"/>
      <c r="U11" s="523"/>
      <c r="V11" s="524"/>
      <c r="W11" s="453"/>
      <c r="X11" s="454"/>
      <c r="Y11" s="454"/>
      <c r="Z11" s="454"/>
      <c r="AA11" s="454"/>
      <c r="AB11" s="454"/>
      <c r="AC11" s="454"/>
      <c r="AD11" s="454"/>
      <c r="AE11" s="454"/>
      <c r="AF11" s="454"/>
      <c r="AG11" s="454"/>
      <c r="AH11" s="454"/>
      <c r="AI11" s="454"/>
      <c r="AJ11" s="454"/>
      <c r="AK11" s="454"/>
      <c r="AL11" s="457"/>
      <c r="AM11" s="494" t="s">
        <v>124</v>
      </c>
      <c r="AN11" s="495"/>
      <c r="AO11" s="495"/>
      <c r="AP11" s="495"/>
      <c r="AQ11" s="495"/>
      <c r="AR11" s="495"/>
      <c r="AS11" s="495"/>
      <c r="AT11" s="496"/>
      <c r="AU11" s="497" t="s">
        <v>114</v>
      </c>
      <c r="AV11" s="498"/>
      <c r="AW11" s="498"/>
      <c r="AX11" s="498"/>
      <c r="AY11" s="499" t="s">
        <v>125</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126</v>
      </c>
      <c r="CE11" s="469"/>
      <c r="CF11" s="469"/>
      <c r="CG11" s="469"/>
      <c r="CH11" s="469"/>
      <c r="CI11" s="469"/>
      <c r="CJ11" s="469"/>
      <c r="CK11" s="469"/>
      <c r="CL11" s="469"/>
      <c r="CM11" s="469"/>
      <c r="CN11" s="469"/>
      <c r="CO11" s="469"/>
      <c r="CP11" s="469"/>
      <c r="CQ11" s="469"/>
      <c r="CR11" s="469"/>
      <c r="CS11" s="470"/>
      <c r="CT11" s="505" t="s">
        <v>127</v>
      </c>
      <c r="CU11" s="506"/>
      <c r="CV11" s="506"/>
      <c r="CW11" s="506"/>
      <c r="CX11" s="506"/>
      <c r="CY11" s="506"/>
      <c r="CZ11" s="506"/>
      <c r="DA11" s="507"/>
      <c r="DB11" s="505" t="s">
        <v>128</v>
      </c>
      <c r="DC11" s="506"/>
      <c r="DD11" s="506"/>
      <c r="DE11" s="506"/>
      <c r="DF11" s="506"/>
      <c r="DG11" s="506"/>
      <c r="DH11" s="506"/>
      <c r="DI11" s="507"/>
      <c r="DJ11" s="184"/>
      <c r="DK11" s="184"/>
      <c r="DL11" s="184"/>
      <c r="DM11" s="184"/>
      <c r="DN11" s="184"/>
      <c r="DO11" s="184"/>
    </row>
    <row r="12" spans="1:119" ht="18.75" customHeight="1" x14ac:dyDescent="0.15">
      <c r="A12" s="185"/>
      <c r="B12" s="525" t="s">
        <v>129</v>
      </c>
      <c r="C12" s="526"/>
      <c r="D12" s="526"/>
      <c r="E12" s="526"/>
      <c r="F12" s="526"/>
      <c r="G12" s="526"/>
      <c r="H12" s="526"/>
      <c r="I12" s="526"/>
      <c r="J12" s="526"/>
      <c r="K12" s="527"/>
      <c r="L12" s="534" t="s">
        <v>130</v>
      </c>
      <c r="M12" s="535"/>
      <c r="N12" s="535"/>
      <c r="O12" s="535"/>
      <c r="P12" s="535"/>
      <c r="Q12" s="536"/>
      <c r="R12" s="537">
        <v>65610</v>
      </c>
      <c r="S12" s="538"/>
      <c r="T12" s="538"/>
      <c r="U12" s="538"/>
      <c r="V12" s="539"/>
      <c r="W12" s="540" t="s">
        <v>1</v>
      </c>
      <c r="X12" s="498"/>
      <c r="Y12" s="498"/>
      <c r="Z12" s="498"/>
      <c r="AA12" s="498"/>
      <c r="AB12" s="541"/>
      <c r="AC12" s="542" t="s">
        <v>131</v>
      </c>
      <c r="AD12" s="543"/>
      <c r="AE12" s="543"/>
      <c r="AF12" s="543"/>
      <c r="AG12" s="544"/>
      <c r="AH12" s="542" t="s">
        <v>132</v>
      </c>
      <c r="AI12" s="543"/>
      <c r="AJ12" s="543"/>
      <c r="AK12" s="543"/>
      <c r="AL12" s="545"/>
      <c r="AM12" s="494" t="s">
        <v>133</v>
      </c>
      <c r="AN12" s="495"/>
      <c r="AO12" s="495"/>
      <c r="AP12" s="495"/>
      <c r="AQ12" s="495"/>
      <c r="AR12" s="495"/>
      <c r="AS12" s="495"/>
      <c r="AT12" s="496"/>
      <c r="AU12" s="497" t="s">
        <v>94</v>
      </c>
      <c r="AV12" s="498"/>
      <c r="AW12" s="498"/>
      <c r="AX12" s="498"/>
      <c r="AY12" s="499" t="s">
        <v>134</v>
      </c>
      <c r="AZ12" s="500"/>
      <c r="BA12" s="500"/>
      <c r="BB12" s="500"/>
      <c r="BC12" s="500"/>
      <c r="BD12" s="500"/>
      <c r="BE12" s="500"/>
      <c r="BF12" s="500"/>
      <c r="BG12" s="500"/>
      <c r="BH12" s="500"/>
      <c r="BI12" s="500"/>
      <c r="BJ12" s="500"/>
      <c r="BK12" s="500"/>
      <c r="BL12" s="500"/>
      <c r="BM12" s="501"/>
      <c r="BN12" s="465">
        <v>500000</v>
      </c>
      <c r="BO12" s="466"/>
      <c r="BP12" s="466"/>
      <c r="BQ12" s="466"/>
      <c r="BR12" s="466"/>
      <c r="BS12" s="466"/>
      <c r="BT12" s="466"/>
      <c r="BU12" s="467"/>
      <c r="BV12" s="465">
        <v>0</v>
      </c>
      <c r="BW12" s="466"/>
      <c r="BX12" s="466"/>
      <c r="BY12" s="466"/>
      <c r="BZ12" s="466"/>
      <c r="CA12" s="466"/>
      <c r="CB12" s="466"/>
      <c r="CC12" s="467"/>
      <c r="CD12" s="468" t="s">
        <v>135</v>
      </c>
      <c r="CE12" s="469"/>
      <c r="CF12" s="469"/>
      <c r="CG12" s="469"/>
      <c r="CH12" s="469"/>
      <c r="CI12" s="469"/>
      <c r="CJ12" s="469"/>
      <c r="CK12" s="469"/>
      <c r="CL12" s="469"/>
      <c r="CM12" s="469"/>
      <c r="CN12" s="469"/>
      <c r="CO12" s="469"/>
      <c r="CP12" s="469"/>
      <c r="CQ12" s="469"/>
      <c r="CR12" s="469"/>
      <c r="CS12" s="470"/>
      <c r="CT12" s="505" t="s">
        <v>136</v>
      </c>
      <c r="CU12" s="506"/>
      <c r="CV12" s="506"/>
      <c r="CW12" s="506"/>
      <c r="CX12" s="506"/>
      <c r="CY12" s="506"/>
      <c r="CZ12" s="506"/>
      <c r="DA12" s="507"/>
      <c r="DB12" s="505" t="s">
        <v>137</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6" t="s">
        <v>138</v>
      </c>
      <c r="N13" s="557"/>
      <c r="O13" s="557"/>
      <c r="P13" s="557"/>
      <c r="Q13" s="558"/>
      <c r="R13" s="549">
        <v>65080</v>
      </c>
      <c r="S13" s="550"/>
      <c r="T13" s="550"/>
      <c r="U13" s="550"/>
      <c r="V13" s="551"/>
      <c r="W13" s="481" t="s">
        <v>139</v>
      </c>
      <c r="X13" s="482"/>
      <c r="Y13" s="482"/>
      <c r="Z13" s="482"/>
      <c r="AA13" s="482"/>
      <c r="AB13" s="472"/>
      <c r="AC13" s="516">
        <v>3320</v>
      </c>
      <c r="AD13" s="517"/>
      <c r="AE13" s="517"/>
      <c r="AF13" s="517"/>
      <c r="AG13" s="559"/>
      <c r="AH13" s="516">
        <v>3799</v>
      </c>
      <c r="AI13" s="517"/>
      <c r="AJ13" s="517"/>
      <c r="AK13" s="517"/>
      <c r="AL13" s="518"/>
      <c r="AM13" s="494" t="s">
        <v>140</v>
      </c>
      <c r="AN13" s="495"/>
      <c r="AO13" s="495"/>
      <c r="AP13" s="495"/>
      <c r="AQ13" s="495"/>
      <c r="AR13" s="495"/>
      <c r="AS13" s="495"/>
      <c r="AT13" s="496"/>
      <c r="AU13" s="497" t="s">
        <v>141</v>
      </c>
      <c r="AV13" s="498"/>
      <c r="AW13" s="498"/>
      <c r="AX13" s="498"/>
      <c r="AY13" s="499" t="s">
        <v>142</v>
      </c>
      <c r="AZ13" s="500"/>
      <c r="BA13" s="500"/>
      <c r="BB13" s="500"/>
      <c r="BC13" s="500"/>
      <c r="BD13" s="500"/>
      <c r="BE13" s="500"/>
      <c r="BF13" s="500"/>
      <c r="BG13" s="500"/>
      <c r="BH13" s="500"/>
      <c r="BI13" s="500"/>
      <c r="BJ13" s="500"/>
      <c r="BK13" s="500"/>
      <c r="BL13" s="500"/>
      <c r="BM13" s="501"/>
      <c r="BN13" s="465">
        <v>-556985</v>
      </c>
      <c r="BO13" s="466"/>
      <c r="BP13" s="466"/>
      <c r="BQ13" s="466"/>
      <c r="BR13" s="466"/>
      <c r="BS13" s="466"/>
      <c r="BT13" s="466"/>
      <c r="BU13" s="467"/>
      <c r="BV13" s="465">
        <v>374450</v>
      </c>
      <c r="BW13" s="466"/>
      <c r="BX13" s="466"/>
      <c r="BY13" s="466"/>
      <c r="BZ13" s="466"/>
      <c r="CA13" s="466"/>
      <c r="CB13" s="466"/>
      <c r="CC13" s="467"/>
      <c r="CD13" s="468" t="s">
        <v>143</v>
      </c>
      <c r="CE13" s="469"/>
      <c r="CF13" s="469"/>
      <c r="CG13" s="469"/>
      <c r="CH13" s="469"/>
      <c r="CI13" s="469"/>
      <c r="CJ13" s="469"/>
      <c r="CK13" s="469"/>
      <c r="CL13" s="469"/>
      <c r="CM13" s="469"/>
      <c r="CN13" s="469"/>
      <c r="CO13" s="469"/>
      <c r="CP13" s="469"/>
      <c r="CQ13" s="469"/>
      <c r="CR13" s="469"/>
      <c r="CS13" s="470"/>
      <c r="CT13" s="462">
        <v>5</v>
      </c>
      <c r="CU13" s="463"/>
      <c r="CV13" s="463"/>
      <c r="CW13" s="463"/>
      <c r="CX13" s="463"/>
      <c r="CY13" s="463"/>
      <c r="CZ13" s="463"/>
      <c r="DA13" s="464"/>
      <c r="DB13" s="462">
        <v>6</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6" t="s">
        <v>144</v>
      </c>
      <c r="M14" s="547"/>
      <c r="N14" s="547"/>
      <c r="O14" s="547"/>
      <c r="P14" s="547"/>
      <c r="Q14" s="548"/>
      <c r="R14" s="549">
        <v>66438</v>
      </c>
      <c r="S14" s="550"/>
      <c r="T14" s="550"/>
      <c r="U14" s="550"/>
      <c r="V14" s="551"/>
      <c r="W14" s="455"/>
      <c r="X14" s="456"/>
      <c r="Y14" s="456"/>
      <c r="Z14" s="456"/>
      <c r="AA14" s="456"/>
      <c r="AB14" s="445"/>
      <c r="AC14" s="552">
        <v>10.9</v>
      </c>
      <c r="AD14" s="553"/>
      <c r="AE14" s="553"/>
      <c r="AF14" s="553"/>
      <c r="AG14" s="554"/>
      <c r="AH14" s="552">
        <v>12.2</v>
      </c>
      <c r="AI14" s="553"/>
      <c r="AJ14" s="553"/>
      <c r="AK14" s="553"/>
      <c r="AL14" s="555"/>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60" t="s">
        <v>145</v>
      </c>
      <c r="CE14" s="561"/>
      <c r="CF14" s="561"/>
      <c r="CG14" s="561"/>
      <c r="CH14" s="561"/>
      <c r="CI14" s="561"/>
      <c r="CJ14" s="561"/>
      <c r="CK14" s="561"/>
      <c r="CL14" s="561"/>
      <c r="CM14" s="561"/>
      <c r="CN14" s="561"/>
      <c r="CO14" s="561"/>
      <c r="CP14" s="561"/>
      <c r="CQ14" s="561"/>
      <c r="CR14" s="561"/>
      <c r="CS14" s="562"/>
      <c r="CT14" s="563">
        <v>22.3</v>
      </c>
      <c r="CU14" s="564"/>
      <c r="CV14" s="564"/>
      <c r="CW14" s="564"/>
      <c r="CX14" s="564"/>
      <c r="CY14" s="564"/>
      <c r="CZ14" s="564"/>
      <c r="DA14" s="565"/>
      <c r="DB14" s="563">
        <v>16.7</v>
      </c>
      <c r="DC14" s="564"/>
      <c r="DD14" s="564"/>
      <c r="DE14" s="564"/>
      <c r="DF14" s="564"/>
      <c r="DG14" s="564"/>
      <c r="DH14" s="564"/>
      <c r="DI14" s="565"/>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6" t="s">
        <v>146</v>
      </c>
      <c r="N15" s="557"/>
      <c r="O15" s="557"/>
      <c r="P15" s="557"/>
      <c r="Q15" s="558"/>
      <c r="R15" s="549">
        <v>66015</v>
      </c>
      <c r="S15" s="550"/>
      <c r="T15" s="550"/>
      <c r="U15" s="550"/>
      <c r="V15" s="551"/>
      <c r="W15" s="481" t="s">
        <v>147</v>
      </c>
      <c r="X15" s="482"/>
      <c r="Y15" s="482"/>
      <c r="Z15" s="482"/>
      <c r="AA15" s="482"/>
      <c r="AB15" s="472"/>
      <c r="AC15" s="516">
        <v>7665</v>
      </c>
      <c r="AD15" s="517"/>
      <c r="AE15" s="517"/>
      <c r="AF15" s="517"/>
      <c r="AG15" s="559"/>
      <c r="AH15" s="516">
        <v>8001</v>
      </c>
      <c r="AI15" s="517"/>
      <c r="AJ15" s="517"/>
      <c r="AK15" s="517"/>
      <c r="AL15" s="518"/>
      <c r="AM15" s="494"/>
      <c r="AN15" s="495"/>
      <c r="AO15" s="495"/>
      <c r="AP15" s="495"/>
      <c r="AQ15" s="495"/>
      <c r="AR15" s="495"/>
      <c r="AS15" s="495"/>
      <c r="AT15" s="496"/>
      <c r="AU15" s="497"/>
      <c r="AV15" s="498"/>
      <c r="AW15" s="498"/>
      <c r="AX15" s="498"/>
      <c r="AY15" s="425" t="s">
        <v>148</v>
      </c>
      <c r="AZ15" s="426"/>
      <c r="BA15" s="426"/>
      <c r="BB15" s="426"/>
      <c r="BC15" s="426"/>
      <c r="BD15" s="426"/>
      <c r="BE15" s="426"/>
      <c r="BF15" s="426"/>
      <c r="BG15" s="426"/>
      <c r="BH15" s="426"/>
      <c r="BI15" s="426"/>
      <c r="BJ15" s="426"/>
      <c r="BK15" s="426"/>
      <c r="BL15" s="426"/>
      <c r="BM15" s="427"/>
      <c r="BN15" s="428">
        <v>6416512</v>
      </c>
      <c r="BO15" s="429"/>
      <c r="BP15" s="429"/>
      <c r="BQ15" s="429"/>
      <c r="BR15" s="429"/>
      <c r="BS15" s="429"/>
      <c r="BT15" s="429"/>
      <c r="BU15" s="430"/>
      <c r="BV15" s="428">
        <v>6291218</v>
      </c>
      <c r="BW15" s="429"/>
      <c r="BX15" s="429"/>
      <c r="BY15" s="429"/>
      <c r="BZ15" s="429"/>
      <c r="CA15" s="429"/>
      <c r="CB15" s="429"/>
      <c r="CC15" s="430"/>
      <c r="CD15" s="566" t="s">
        <v>149</v>
      </c>
      <c r="CE15" s="567"/>
      <c r="CF15" s="567"/>
      <c r="CG15" s="567"/>
      <c r="CH15" s="567"/>
      <c r="CI15" s="567"/>
      <c r="CJ15" s="567"/>
      <c r="CK15" s="567"/>
      <c r="CL15" s="567"/>
      <c r="CM15" s="567"/>
      <c r="CN15" s="567"/>
      <c r="CO15" s="567"/>
      <c r="CP15" s="567"/>
      <c r="CQ15" s="567"/>
      <c r="CR15" s="567"/>
      <c r="CS15" s="56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6" t="s">
        <v>150</v>
      </c>
      <c r="M16" s="577"/>
      <c r="N16" s="577"/>
      <c r="O16" s="577"/>
      <c r="P16" s="577"/>
      <c r="Q16" s="578"/>
      <c r="R16" s="569" t="s">
        <v>151</v>
      </c>
      <c r="S16" s="570"/>
      <c r="T16" s="570"/>
      <c r="U16" s="570"/>
      <c r="V16" s="571"/>
      <c r="W16" s="455"/>
      <c r="X16" s="456"/>
      <c r="Y16" s="456"/>
      <c r="Z16" s="456"/>
      <c r="AA16" s="456"/>
      <c r="AB16" s="445"/>
      <c r="AC16" s="552">
        <v>25.3</v>
      </c>
      <c r="AD16" s="553"/>
      <c r="AE16" s="553"/>
      <c r="AF16" s="553"/>
      <c r="AG16" s="554"/>
      <c r="AH16" s="552">
        <v>25.7</v>
      </c>
      <c r="AI16" s="553"/>
      <c r="AJ16" s="553"/>
      <c r="AK16" s="553"/>
      <c r="AL16" s="555"/>
      <c r="AM16" s="494"/>
      <c r="AN16" s="495"/>
      <c r="AO16" s="495"/>
      <c r="AP16" s="495"/>
      <c r="AQ16" s="495"/>
      <c r="AR16" s="495"/>
      <c r="AS16" s="495"/>
      <c r="AT16" s="496"/>
      <c r="AU16" s="497"/>
      <c r="AV16" s="498"/>
      <c r="AW16" s="498"/>
      <c r="AX16" s="498"/>
      <c r="AY16" s="499" t="s">
        <v>152</v>
      </c>
      <c r="AZ16" s="500"/>
      <c r="BA16" s="500"/>
      <c r="BB16" s="500"/>
      <c r="BC16" s="500"/>
      <c r="BD16" s="500"/>
      <c r="BE16" s="500"/>
      <c r="BF16" s="500"/>
      <c r="BG16" s="500"/>
      <c r="BH16" s="500"/>
      <c r="BI16" s="500"/>
      <c r="BJ16" s="500"/>
      <c r="BK16" s="500"/>
      <c r="BL16" s="500"/>
      <c r="BM16" s="501"/>
      <c r="BN16" s="465">
        <v>13794477</v>
      </c>
      <c r="BO16" s="466"/>
      <c r="BP16" s="466"/>
      <c r="BQ16" s="466"/>
      <c r="BR16" s="466"/>
      <c r="BS16" s="466"/>
      <c r="BT16" s="466"/>
      <c r="BU16" s="467"/>
      <c r="BV16" s="465">
        <v>13650291</v>
      </c>
      <c r="BW16" s="466"/>
      <c r="BX16" s="466"/>
      <c r="BY16" s="466"/>
      <c r="BZ16" s="466"/>
      <c r="CA16" s="466"/>
      <c r="CB16" s="466"/>
      <c r="CC16" s="467"/>
      <c r="CD16" s="199"/>
      <c r="CE16" s="575"/>
      <c r="CF16" s="575"/>
      <c r="CG16" s="575"/>
      <c r="CH16" s="575"/>
      <c r="CI16" s="575"/>
      <c r="CJ16" s="575"/>
      <c r="CK16" s="575"/>
      <c r="CL16" s="575"/>
      <c r="CM16" s="575"/>
      <c r="CN16" s="575"/>
      <c r="CO16" s="575"/>
      <c r="CP16" s="575"/>
      <c r="CQ16" s="575"/>
      <c r="CR16" s="575"/>
      <c r="CS16" s="576"/>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72" t="s">
        <v>153</v>
      </c>
      <c r="N17" s="573"/>
      <c r="O17" s="573"/>
      <c r="P17" s="573"/>
      <c r="Q17" s="574"/>
      <c r="R17" s="569" t="s">
        <v>154</v>
      </c>
      <c r="S17" s="570"/>
      <c r="T17" s="570"/>
      <c r="U17" s="570"/>
      <c r="V17" s="571"/>
      <c r="W17" s="481" t="s">
        <v>155</v>
      </c>
      <c r="X17" s="482"/>
      <c r="Y17" s="482"/>
      <c r="Z17" s="482"/>
      <c r="AA17" s="482"/>
      <c r="AB17" s="472"/>
      <c r="AC17" s="516">
        <v>19368</v>
      </c>
      <c r="AD17" s="517"/>
      <c r="AE17" s="517"/>
      <c r="AF17" s="517"/>
      <c r="AG17" s="559"/>
      <c r="AH17" s="516">
        <v>19301</v>
      </c>
      <c r="AI17" s="517"/>
      <c r="AJ17" s="517"/>
      <c r="AK17" s="517"/>
      <c r="AL17" s="518"/>
      <c r="AM17" s="494"/>
      <c r="AN17" s="495"/>
      <c r="AO17" s="495"/>
      <c r="AP17" s="495"/>
      <c r="AQ17" s="495"/>
      <c r="AR17" s="495"/>
      <c r="AS17" s="495"/>
      <c r="AT17" s="496"/>
      <c r="AU17" s="497"/>
      <c r="AV17" s="498"/>
      <c r="AW17" s="498"/>
      <c r="AX17" s="498"/>
      <c r="AY17" s="499" t="s">
        <v>156</v>
      </c>
      <c r="AZ17" s="500"/>
      <c r="BA17" s="500"/>
      <c r="BB17" s="500"/>
      <c r="BC17" s="500"/>
      <c r="BD17" s="500"/>
      <c r="BE17" s="500"/>
      <c r="BF17" s="500"/>
      <c r="BG17" s="500"/>
      <c r="BH17" s="500"/>
      <c r="BI17" s="500"/>
      <c r="BJ17" s="500"/>
      <c r="BK17" s="500"/>
      <c r="BL17" s="500"/>
      <c r="BM17" s="501"/>
      <c r="BN17" s="465">
        <v>8157591</v>
      </c>
      <c r="BO17" s="466"/>
      <c r="BP17" s="466"/>
      <c r="BQ17" s="466"/>
      <c r="BR17" s="466"/>
      <c r="BS17" s="466"/>
      <c r="BT17" s="466"/>
      <c r="BU17" s="467"/>
      <c r="BV17" s="465">
        <v>7969171</v>
      </c>
      <c r="BW17" s="466"/>
      <c r="BX17" s="466"/>
      <c r="BY17" s="466"/>
      <c r="BZ17" s="466"/>
      <c r="CA17" s="466"/>
      <c r="CB17" s="466"/>
      <c r="CC17" s="467"/>
      <c r="CD17" s="199"/>
      <c r="CE17" s="575"/>
      <c r="CF17" s="575"/>
      <c r="CG17" s="575"/>
      <c r="CH17" s="575"/>
      <c r="CI17" s="575"/>
      <c r="CJ17" s="575"/>
      <c r="CK17" s="575"/>
      <c r="CL17" s="575"/>
      <c r="CM17" s="575"/>
      <c r="CN17" s="575"/>
      <c r="CO17" s="575"/>
      <c r="CP17" s="575"/>
      <c r="CQ17" s="575"/>
      <c r="CR17" s="575"/>
      <c r="CS17" s="576"/>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9" t="s">
        <v>157</v>
      </c>
      <c r="C18" s="508"/>
      <c r="D18" s="508"/>
      <c r="E18" s="580"/>
      <c r="F18" s="580"/>
      <c r="G18" s="580"/>
      <c r="H18" s="580"/>
      <c r="I18" s="580"/>
      <c r="J18" s="580"/>
      <c r="K18" s="580"/>
      <c r="L18" s="581">
        <v>77.150000000000006</v>
      </c>
      <c r="M18" s="581"/>
      <c r="N18" s="581"/>
      <c r="O18" s="581"/>
      <c r="P18" s="581"/>
      <c r="Q18" s="581"/>
      <c r="R18" s="582"/>
      <c r="S18" s="582"/>
      <c r="T18" s="582"/>
      <c r="U18" s="582"/>
      <c r="V18" s="583"/>
      <c r="W18" s="483"/>
      <c r="X18" s="484"/>
      <c r="Y18" s="484"/>
      <c r="Z18" s="484"/>
      <c r="AA18" s="484"/>
      <c r="AB18" s="475"/>
      <c r="AC18" s="584">
        <v>63.8</v>
      </c>
      <c r="AD18" s="585"/>
      <c r="AE18" s="585"/>
      <c r="AF18" s="585"/>
      <c r="AG18" s="586"/>
      <c r="AH18" s="584">
        <v>62.1</v>
      </c>
      <c r="AI18" s="585"/>
      <c r="AJ18" s="585"/>
      <c r="AK18" s="585"/>
      <c r="AL18" s="587"/>
      <c r="AM18" s="494"/>
      <c r="AN18" s="495"/>
      <c r="AO18" s="495"/>
      <c r="AP18" s="495"/>
      <c r="AQ18" s="495"/>
      <c r="AR18" s="495"/>
      <c r="AS18" s="495"/>
      <c r="AT18" s="496"/>
      <c r="AU18" s="497"/>
      <c r="AV18" s="498"/>
      <c r="AW18" s="498"/>
      <c r="AX18" s="498"/>
      <c r="AY18" s="499" t="s">
        <v>158</v>
      </c>
      <c r="AZ18" s="500"/>
      <c r="BA18" s="500"/>
      <c r="BB18" s="500"/>
      <c r="BC18" s="500"/>
      <c r="BD18" s="500"/>
      <c r="BE18" s="500"/>
      <c r="BF18" s="500"/>
      <c r="BG18" s="500"/>
      <c r="BH18" s="500"/>
      <c r="BI18" s="500"/>
      <c r="BJ18" s="500"/>
      <c r="BK18" s="500"/>
      <c r="BL18" s="500"/>
      <c r="BM18" s="501"/>
      <c r="BN18" s="465">
        <v>15469992</v>
      </c>
      <c r="BO18" s="466"/>
      <c r="BP18" s="466"/>
      <c r="BQ18" s="466"/>
      <c r="BR18" s="466"/>
      <c r="BS18" s="466"/>
      <c r="BT18" s="466"/>
      <c r="BU18" s="467"/>
      <c r="BV18" s="465">
        <v>15407182</v>
      </c>
      <c r="BW18" s="466"/>
      <c r="BX18" s="466"/>
      <c r="BY18" s="466"/>
      <c r="BZ18" s="466"/>
      <c r="CA18" s="466"/>
      <c r="CB18" s="466"/>
      <c r="CC18" s="467"/>
      <c r="CD18" s="199"/>
      <c r="CE18" s="575"/>
      <c r="CF18" s="575"/>
      <c r="CG18" s="575"/>
      <c r="CH18" s="575"/>
      <c r="CI18" s="575"/>
      <c r="CJ18" s="575"/>
      <c r="CK18" s="575"/>
      <c r="CL18" s="575"/>
      <c r="CM18" s="575"/>
      <c r="CN18" s="575"/>
      <c r="CO18" s="575"/>
      <c r="CP18" s="575"/>
      <c r="CQ18" s="575"/>
      <c r="CR18" s="575"/>
      <c r="CS18" s="576"/>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9" t="s">
        <v>159</v>
      </c>
      <c r="C19" s="508"/>
      <c r="D19" s="508"/>
      <c r="E19" s="580"/>
      <c r="F19" s="580"/>
      <c r="G19" s="580"/>
      <c r="H19" s="580"/>
      <c r="I19" s="580"/>
      <c r="J19" s="580"/>
      <c r="K19" s="580"/>
      <c r="L19" s="588">
        <v>879</v>
      </c>
      <c r="M19" s="588"/>
      <c r="N19" s="588"/>
      <c r="O19" s="588"/>
      <c r="P19" s="588"/>
      <c r="Q19" s="588"/>
      <c r="R19" s="589"/>
      <c r="S19" s="589"/>
      <c r="T19" s="589"/>
      <c r="U19" s="589"/>
      <c r="V19" s="590"/>
      <c r="W19" s="422"/>
      <c r="X19" s="423"/>
      <c r="Y19" s="423"/>
      <c r="Z19" s="423"/>
      <c r="AA19" s="423"/>
      <c r="AB19" s="423"/>
      <c r="AC19" s="597"/>
      <c r="AD19" s="597"/>
      <c r="AE19" s="597"/>
      <c r="AF19" s="597"/>
      <c r="AG19" s="597"/>
      <c r="AH19" s="597"/>
      <c r="AI19" s="597"/>
      <c r="AJ19" s="597"/>
      <c r="AK19" s="597"/>
      <c r="AL19" s="598"/>
      <c r="AM19" s="494"/>
      <c r="AN19" s="495"/>
      <c r="AO19" s="495"/>
      <c r="AP19" s="495"/>
      <c r="AQ19" s="495"/>
      <c r="AR19" s="495"/>
      <c r="AS19" s="495"/>
      <c r="AT19" s="496"/>
      <c r="AU19" s="497"/>
      <c r="AV19" s="498"/>
      <c r="AW19" s="498"/>
      <c r="AX19" s="498"/>
      <c r="AY19" s="499" t="s">
        <v>160</v>
      </c>
      <c r="AZ19" s="500"/>
      <c r="BA19" s="500"/>
      <c r="BB19" s="500"/>
      <c r="BC19" s="500"/>
      <c r="BD19" s="500"/>
      <c r="BE19" s="500"/>
      <c r="BF19" s="500"/>
      <c r="BG19" s="500"/>
      <c r="BH19" s="500"/>
      <c r="BI19" s="500"/>
      <c r="BJ19" s="500"/>
      <c r="BK19" s="500"/>
      <c r="BL19" s="500"/>
      <c r="BM19" s="501"/>
      <c r="BN19" s="465">
        <v>19674517</v>
      </c>
      <c r="BO19" s="466"/>
      <c r="BP19" s="466"/>
      <c r="BQ19" s="466"/>
      <c r="BR19" s="466"/>
      <c r="BS19" s="466"/>
      <c r="BT19" s="466"/>
      <c r="BU19" s="467"/>
      <c r="BV19" s="465">
        <v>19295529</v>
      </c>
      <c r="BW19" s="466"/>
      <c r="BX19" s="466"/>
      <c r="BY19" s="466"/>
      <c r="BZ19" s="466"/>
      <c r="CA19" s="466"/>
      <c r="CB19" s="466"/>
      <c r="CC19" s="467"/>
      <c r="CD19" s="199"/>
      <c r="CE19" s="575"/>
      <c r="CF19" s="575"/>
      <c r="CG19" s="575"/>
      <c r="CH19" s="575"/>
      <c r="CI19" s="575"/>
      <c r="CJ19" s="575"/>
      <c r="CK19" s="575"/>
      <c r="CL19" s="575"/>
      <c r="CM19" s="575"/>
      <c r="CN19" s="575"/>
      <c r="CO19" s="575"/>
      <c r="CP19" s="575"/>
      <c r="CQ19" s="575"/>
      <c r="CR19" s="575"/>
      <c r="CS19" s="576"/>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9" t="s">
        <v>161</v>
      </c>
      <c r="C20" s="508"/>
      <c r="D20" s="508"/>
      <c r="E20" s="580"/>
      <c r="F20" s="580"/>
      <c r="G20" s="580"/>
      <c r="H20" s="580"/>
      <c r="I20" s="580"/>
      <c r="J20" s="580"/>
      <c r="K20" s="580"/>
      <c r="L20" s="588">
        <v>23453</v>
      </c>
      <c r="M20" s="588"/>
      <c r="N20" s="588"/>
      <c r="O20" s="588"/>
      <c r="P20" s="588"/>
      <c r="Q20" s="588"/>
      <c r="R20" s="589"/>
      <c r="S20" s="589"/>
      <c r="T20" s="589"/>
      <c r="U20" s="589"/>
      <c r="V20" s="590"/>
      <c r="W20" s="483"/>
      <c r="X20" s="484"/>
      <c r="Y20" s="484"/>
      <c r="Z20" s="484"/>
      <c r="AA20" s="484"/>
      <c r="AB20" s="484"/>
      <c r="AC20" s="591"/>
      <c r="AD20" s="591"/>
      <c r="AE20" s="591"/>
      <c r="AF20" s="591"/>
      <c r="AG20" s="591"/>
      <c r="AH20" s="591"/>
      <c r="AI20" s="591"/>
      <c r="AJ20" s="591"/>
      <c r="AK20" s="591"/>
      <c r="AL20" s="592"/>
      <c r="AM20" s="593"/>
      <c r="AN20" s="520"/>
      <c r="AO20" s="520"/>
      <c r="AP20" s="520"/>
      <c r="AQ20" s="520"/>
      <c r="AR20" s="520"/>
      <c r="AS20" s="520"/>
      <c r="AT20" s="521"/>
      <c r="AU20" s="594"/>
      <c r="AV20" s="595"/>
      <c r="AW20" s="595"/>
      <c r="AX20" s="596"/>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5"/>
      <c r="CF20" s="575"/>
      <c r="CG20" s="575"/>
      <c r="CH20" s="575"/>
      <c r="CI20" s="575"/>
      <c r="CJ20" s="575"/>
      <c r="CK20" s="575"/>
      <c r="CL20" s="575"/>
      <c r="CM20" s="575"/>
      <c r="CN20" s="575"/>
      <c r="CO20" s="575"/>
      <c r="CP20" s="575"/>
      <c r="CQ20" s="575"/>
      <c r="CR20" s="575"/>
      <c r="CS20" s="576"/>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9" t="s">
        <v>162</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5"/>
      <c r="CF21" s="575"/>
      <c r="CG21" s="575"/>
      <c r="CH21" s="575"/>
      <c r="CI21" s="575"/>
      <c r="CJ21" s="575"/>
      <c r="CK21" s="575"/>
      <c r="CL21" s="575"/>
      <c r="CM21" s="575"/>
      <c r="CN21" s="575"/>
      <c r="CO21" s="575"/>
      <c r="CP21" s="575"/>
      <c r="CQ21" s="575"/>
      <c r="CR21" s="575"/>
      <c r="CS21" s="576"/>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602" t="s">
        <v>163</v>
      </c>
      <c r="C22" s="603"/>
      <c r="D22" s="604"/>
      <c r="E22" s="477" t="s">
        <v>1</v>
      </c>
      <c r="F22" s="482"/>
      <c r="G22" s="482"/>
      <c r="H22" s="482"/>
      <c r="I22" s="482"/>
      <c r="J22" s="482"/>
      <c r="K22" s="472"/>
      <c r="L22" s="477" t="s">
        <v>164</v>
      </c>
      <c r="M22" s="482"/>
      <c r="N22" s="482"/>
      <c r="O22" s="482"/>
      <c r="P22" s="472"/>
      <c r="Q22" s="611" t="s">
        <v>165</v>
      </c>
      <c r="R22" s="612"/>
      <c r="S22" s="612"/>
      <c r="T22" s="612"/>
      <c r="U22" s="612"/>
      <c r="V22" s="613"/>
      <c r="W22" s="617" t="s">
        <v>166</v>
      </c>
      <c r="X22" s="603"/>
      <c r="Y22" s="604"/>
      <c r="Z22" s="477" t="s">
        <v>1</v>
      </c>
      <c r="AA22" s="482"/>
      <c r="AB22" s="482"/>
      <c r="AC22" s="482"/>
      <c r="AD22" s="482"/>
      <c r="AE22" s="482"/>
      <c r="AF22" s="482"/>
      <c r="AG22" s="472"/>
      <c r="AH22" s="630" t="s">
        <v>167</v>
      </c>
      <c r="AI22" s="482"/>
      <c r="AJ22" s="482"/>
      <c r="AK22" s="482"/>
      <c r="AL22" s="472"/>
      <c r="AM22" s="630" t="s">
        <v>168</v>
      </c>
      <c r="AN22" s="631"/>
      <c r="AO22" s="631"/>
      <c r="AP22" s="631"/>
      <c r="AQ22" s="631"/>
      <c r="AR22" s="632"/>
      <c r="AS22" s="611" t="s">
        <v>165</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9"/>
      <c r="CE22" s="575"/>
      <c r="CF22" s="575"/>
      <c r="CG22" s="575"/>
      <c r="CH22" s="575"/>
      <c r="CI22" s="575"/>
      <c r="CJ22" s="575"/>
      <c r="CK22" s="575"/>
      <c r="CL22" s="575"/>
      <c r="CM22" s="575"/>
      <c r="CN22" s="575"/>
      <c r="CO22" s="575"/>
      <c r="CP22" s="575"/>
      <c r="CQ22" s="575"/>
      <c r="CR22" s="575"/>
      <c r="CS22" s="576"/>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5"/>
      <c r="C23" s="606"/>
      <c r="D23" s="607"/>
      <c r="E23" s="451"/>
      <c r="F23" s="456"/>
      <c r="G23" s="456"/>
      <c r="H23" s="456"/>
      <c r="I23" s="456"/>
      <c r="J23" s="456"/>
      <c r="K23" s="445"/>
      <c r="L23" s="451"/>
      <c r="M23" s="456"/>
      <c r="N23" s="456"/>
      <c r="O23" s="456"/>
      <c r="P23" s="445"/>
      <c r="Q23" s="614"/>
      <c r="R23" s="615"/>
      <c r="S23" s="615"/>
      <c r="T23" s="615"/>
      <c r="U23" s="615"/>
      <c r="V23" s="616"/>
      <c r="W23" s="618"/>
      <c r="X23" s="606"/>
      <c r="Y23" s="607"/>
      <c r="Z23" s="451"/>
      <c r="AA23" s="456"/>
      <c r="AB23" s="456"/>
      <c r="AC23" s="456"/>
      <c r="AD23" s="456"/>
      <c r="AE23" s="456"/>
      <c r="AF23" s="456"/>
      <c r="AG23" s="445"/>
      <c r="AH23" s="451"/>
      <c r="AI23" s="456"/>
      <c r="AJ23" s="456"/>
      <c r="AK23" s="456"/>
      <c r="AL23" s="445"/>
      <c r="AM23" s="633"/>
      <c r="AN23" s="634"/>
      <c r="AO23" s="634"/>
      <c r="AP23" s="634"/>
      <c r="AQ23" s="634"/>
      <c r="AR23" s="635"/>
      <c r="AS23" s="614"/>
      <c r="AT23" s="615"/>
      <c r="AU23" s="615"/>
      <c r="AV23" s="615"/>
      <c r="AW23" s="615"/>
      <c r="AX23" s="637"/>
      <c r="AY23" s="425" t="s">
        <v>169</v>
      </c>
      <c r="AZ23" s="426"/>
      <c r="BA23" s="426"/>
      <c r="BB23" s="426"/>
      <c r="BC23" s="426"/>
      <c r="BD23" s="426"/>
      <c r="BE23" s="426"/>
      <c r="BF23" s="426"/>
      <c r="BG23" s="426"/>
      <c r="BH23" s="426"/>
      <c r="BI23" s="426"/>
      <c r="BJ23" s="426"/>
      <c r="BK23" s="426"/>
      <c r="BL23" s="426"/>
      <c r="BM23" s="427"/>
      <c r="BN23" s="465">
        <v>32415723</v>
      </c>
      <c r="BO23" s="466"/>
      <c r="BP23" s="466"/>
      <c r="BQ23" s="466"/>
      <c r="BR23" s="466"/>
      <c r="BS23" s="466"/>
      <c r="BT23" s="466"/>
      <c r="BU23" s="467"/>
      <c r="BV23" s="465">
        <v>31350265</v>
      </c>
      <c r="BW23" s="466"/>
      <c r="BX23" s="466"/>
      <c r="BY23" s="466"/>
      <c r="BZ23" s="466"/>
      <c r="CA23" s="466"/>
      <c r="CB23" s="466"/>
      <c r="CC23" s="467"/>
      <c r="CD23" s="199"/>
      <c r="CE23" s="575"/>
      <c r="CF23" s="575"/>
      <c r="CG23" s="575"/>
      <c r="CH23" s="575"/>
      <c r="CI23" s="575"/>
      <c r="CJ23" s="575"/>
      <c r="CK23" s="575"/>
      <c r="CL23" s="575"/>
      <c r="CM23" s="575"/>
      <c r="CN23" s="575"/>
      <c r="CO23" s="575"/>
      <c r="CP23" s="575"/>
      <c r="CQ23" s="575"/>
      <c r="CR23" s="575"/>
      <c r="CS23" s="576"/>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5"/>
      <c r="C24" s="606"/>
      <c r="D24" s="607"/>
      <c r="E24" s="515" t="s">
        <v>170</v>
      </c>
      <c r="F24" s="495"/>
      <c r="G24" s="495"/>
      <c r="H24" s="495"/>
      <c r="I24" s="495"/>
      <c r="J24" s="495"/>
      <c r="K24" s="496"/>
      <c r="L24" s="516">
        <v>1</v>
      </c>
      <c r="M24" s="517"/>
      <c r="N24" s="517"/>
      <c r="O24" s="517"/>
      <c r="P24" s="559"/>
      <c r="Q24" s="516">
        <v>9100</v>
      </c>
      <c r="R24" s="517"/>
      <c r="S24" s="517"/>
      <c r="T24" s="517"/>
      <c r="U24" s="517"/>
      <c r="V24" s="559"/>
      <c r="W24" s="618"/>
      <c r="X24" s="606"/>
      <c r="Y24" s="607"/>
      <c r="Z24" s="515" t="s">
        <v>171</v>
      </c>
      <c r="AA24" s="495"/>
      <c r="AB24" s="495"/>
      <c r="AC24" s="495"/>
      <c r="AD24" s="495"/>
      <c r="AE24" s="495"/>
      <c r="AF24" s="495"/>
      <c r="AG24" s="496"/>
      <c r="AH24" s="516">
        <v>429</v>
      </c>
      <c r="AI24" s="517"/>
      <c r="AJ24" s="517"/>
      <c r="AK24" s="517"/>
      <c r="AL24" s="559"/>
      <c r="AM24" s="516">
        <v>1422993</v>
      </c>
      <c r="AN24" s="517"/>
      <c r="AO24" s="517"/>
      <c r="AP24" s="517"/>
      <c r="AQ24" s="517"/>
      <c r="AR24" s="559"/>
      <c r="AS24" s="516">
        <v>3317</v>
      </c>
      <c r="AT24" s="517"/>
      <c r="AU24" s="517"/>
      <c r="AV24" s="517"/>
      <c r="AW24" s="517"/>
      <c r="AX24" s="518"/>
      <c r="AY24" s="638" t="s">
        <v>172</v>
      </c>
      <c r="AZ24" s="639"/>
      <c r="BA24" s="639"/>
      <c r="BB24" s="639"/>
      <c r="BC24" s="639"/>
      <c r="BD24" s="639"/>
      <c r="BE24" s="639"/>
      <c r="BF24" s="639"/>
      <c r="BG24" s="639"/>
      <c r="BH24" s="639"/>
      <c r="BI24" s="639"/>
      <c r="BJ24" s="639"/>
      <c r="BK24" s="639"/>
      <c r="BL24" s="639"/>
      <c r="BM24" s="640"/>
      <c r="BN24" s="465">
        <v>26071371</v>
      </c>
      <c r="BO24" s="466"/>
      <c r="BP24" s="466"/>
      <c r="BQ24" s="466"/>
      <c r="BR24" s="466"/>
      <c r="BS24" s="466"/>
      <c r="BT24" s="466"/>
      <c r="BU24" s="467"/>
      <c r="BV24" s="465">
        <v>27120855</v>
      </c>
      <c r="BW24" s="466"/>
      <c r="BX24" s="466"/>
      <c r="BY24" s="466"/>
      <c r="BZ24" s="466"/>
      <c r="CA24" s="466"/>
      <c r="CB24" s="466"/>
      <c r="CC24" s="467"/>
      <c r="CD24" s="199"/>
      <c r="CE24" s="575"/>
      <c r="CF24" s="575"/>
      <c r="CG24" s="575"/>
      <c r="CH24" s="575"/>
      <c r="CI24" s="575"/>
      <c r="CJ24" s="575"/>
      <c r="CK24" s="575"/>
      <c r="CL24" s="575"/>
      <c r="CM24" s="575"/>
      <c r="CN24" s="575"/>
      <c r="CO24" s="575"/>
      <c r="CP24" s="575"/>
      <c r="CQ24" s="575"/>
      <c r="CR24" s="575"/>
      <c r="CS24" s="576"/>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5"/>
      <c r="C25" s="606"/>
      <c r="D25" s="607"/>
      <c r="E25" s="515" t="s">
        <v>173</v>
      </c>
      <c r="F25" s="495"/>
      <c r="G25" s="495"/>
      <c r="H25" s="495"/>
      <c r="I25" s="495"/>
      <c r="J25" s="495"/>
      <c r="K25" s="496"/>
      <c r="L25" s="516">
        <v>1</v>
      </c>
      <c r="M25" s="517"/>
      <c r="N25" s="517"/>
      <c r="O25" s="517"/>
      <c r="P25" s="559"/>
      <c r="Q25" s="516">
        <v>7380</v>
      </c>
      <c r="R25" s="517"/>
      <c r="S25" s="517"/>
      <c r="T25" s="517"/>
      <c r="U25" s="517"/>
      <c r="V25" s="559"/>
      <c r="W25" s="618"/>
      <c r="X25" s="606"/>
      <c r="Y25" s="607"/>
      <c r="Z25" s="515" t="s">
        <v>174</v>
      </c>
      <c r="AA25" s="495"/>
      <c r="AB25" s="495"/>
      <c r="AC25" s="495"/>
      <c r="AD25" s="495"/>
      <c r="AE25" s="495"/>
      <c r="AF25" s="495"/>
      <c r="AG25" s="496"/>
      <c r="AH25" s="516">
        <v>79</v>
      </c>
      <c r="AI25" s="517"/>
      <c r="AJ25" s="517"/>
      <c r="AK25" s="517"/>
      <c r="AL25" s="559"/>
      <c r="AM25" s="516">
        <v>250904</v>
      </c>
      <c r="AN25" s="517"/>
      <c r="AO25" s="517"/>
      <c r="AP25" s="517"/>
      <c r="AQ25" s="517"/>
      <c r="AR25" s="559"/>
      <c r="AS25" s="516">
        <v>3176</v>
      </c>
      <c r="AT25" s="517"/>
      <c r="AU25" s="517"/>
      <c r="AV25" s="517"/>
      <c r="AW25" s="517"/>
      <c r="AX25" s="518"/>
      <c r="AY25" s="425" t="s">
        <v>175</v>
      </c>
      <c r="AZ25" s="426"/>
      <c r="BA25" s="426"/>
      <c r="BB25" s="426"/>
      <c r="BC25" s="426"/>
      <c r="BD25" s="426"/>
      <c r="BE25" s="426"/>
      <c r="BF25" s="426"/>
      <c r="BG25" s="426"/>
      <c r="BH25" s="426"/>
      <c r="BI25" s="426"/>
      <c r="BJ25" s="426"/>
      <c r="BK25" s="426"/>
      <c r="BL25" s="426"/>
      <c r="BM25" s="427"/>
      <c r="BN25" s="428">
        <v>2282192</v>
      </c>
      <c r="BO25" s="429"/>
      <c r="BP25" s="429"/>
      <c r="BQ25" s="429"/>
      <c r="BR25" s="429"/>
      <c r="BS25" s="429"/>
      <c r="BT25" s="429"/>
      <c r="BU25" s="430"/>
      <c r="BV25" s="428">
        <v>2851321</v>
      </c>
      <c r="BW25" s="429"/>
      <c r="BX25" s="429"/>
      <c r="BY25" s="429"/>
      <c r="BZ25" s="429"/>
      <c r="CA25" s="429"/>
      <c r="CB25" s="429"/>
      <c r="CC25" s="430"/>
      <c r="CD25" s="199"/>
      <c r="CE25" s="575"/>
      <c r="CF25" s="575"/>
      <c r="CG25" s="575"/>
      <c r="CH25" s="575"/>
      <c r="CI25" s="575"/>
      <c r="CJ25" s="575"/>
      <c r="CK25" s="575"/>
      <c r="CL25" s="575"/>
      <c r="CM25" s="575"/>
      <c r="CN25" s="575"/>
      <c r="CO25" s="575"/>
      <c r="CP25" s="575"/>
      <c r="CQ25" s="575"/>
      <c r="CR25" s="575"/>
      <c r="CS25" s="576"/>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5"/>
      <c r="C26" s="606"/>
      <c r="D26" s="607"/>
      <c r="E26" s="515" t="s">
        <v>176</v>
      </c>
      <c r="F26" s="495"/>
      <c r="G26" s="495"/>
      <c r="H26" s="495"/>
      <c r="I26" s="495"/>
      <c r="J26" s="495"/>
      <c r="K26" s="496"/>
      <c r="L26" s="516">
        <v>1</v>
      </c>
      <c r="M26" s="517"/>
      <c r="N26" s="517"/>
      <c r="O26" s="517"/>
      <c r="P26" s="559"/>
      <c r="Q26" s="516">
        <v>6570</v>
      </c>
      <c r="R26" s="517"/>
      <c r="S26" s="517"/>
      <c r="T26" s="517"/>
      <c r="U26" s="517"/>
      <c r="V26" s="559"/>
      <c r="W26" s="618"/>
      <c r="X26" s="606"/>
      <c r="Y26" s="607"/>
      <c r="Z26" s="515" t="s">
        <v>177</v>
      </c>
      <c r="AA26" s="628"/>
      <c r="AB26" s="628"/>
      <c r="AC26" s="628"/>
      <c r="AD26" s="628"/>
      <c r="AE26" s="628"/>
      <c r="AF26" s="628"/>
      <c r="AG26" s="629"/>
      <c r="AH26" s="516">
        <v>11</v>
      </c>
      <c r="AI26" s="517"/>
      <c r="AJ26" s="517"/>
      <c r="AK26" s="517"/>
      <c r="AL26" s="559"/>
      <c r="AM26" s="516">
        <v>40590</v>
      </c>
      <c r="AN26" s="517"/>
      <c r="AO26" s="517"/>
      <c r="AP26" s="517"/>
      <c r="AQ26" s="517"/>
      <c r="AR26" s="559"/>
      <c r="AS26" s="516">
        <v>3690</v>
      </c>
      <c r="AT26" s="517"/>
      <c r="AU26" s="517"/>
      <c r="AV26" s="517"/>
      <c r="AW26" s="517"/>
      <c r="AX26" s="518"/>
      <c r="AY26" s="468" t="s">
        <v>178</v>
      </c>
      <c r="AZ26" s="469"/>
      <c r="BA26" s="469"/>
      <c r="BB26" s="469"/>
      <c r="BC26" s="469"/>
      <c r="BD26" s="469"/>
      <c r="BE26" s="469"/>
      <c r="BF26" s="469"/>
      <c r="BG26" s="469"/>
      <c r="BH26" s="469"/>
      <c r="BI26" s="469"/>
      <c r="BJ26" s="469"/>
      <c r="BK26" s="469"/>
      <c r="BL26" s="469"/>
      <c r="BM26" s="470"/>
      <c r="BN26" s="465" t="s">
        <v>137</v>
      </c>
      <c r="BO26" s="466"/>
      <c r="BP26" s="466"/>
      <c r="BQ26" s="466"/>
      <c r="BR26" s="466"/>
      <c r="BS26" s="466"/>
      <c r="BT26" s="466"/>
      <c r="BU26" s="467"/>
      <c r="BV26" s="465" t="s">
        <v>136</v>
      </c>
      <c r="BW26" s="466"/>
      <c r="BX26" s="466"/>
      <c r="BY26" s="466"/>
      <c r="BZ26" s="466"/>
      <c r="CA26" s="466"/>
      <c r="CB26" s="466"/>
      <c r="CC26" s="467"/>
      <c r="CD26" s="199"/>
      <c r="CE26" s="575"/>
      <c r="CF26" s="575"/>
      <c r="CG26" s="575"/>
      <c r="CH26" s="575"/>
      <c r="CI26" s="575"/>
      <c r="CJ26" s="575"/>
      <c r="CK26" s="575"/>
      <c r="CL26" s="575"/>
      <c r="CM26" s="575"/>
      <c r="CN26" s="575"/>
      <c r="CO26" s="575"/>
      <c r="CP26" s="575"/>
      <c r="CQ26" s="575"/>
      <c r="CR26" s="575"/>
      <c r="CS26" s="576"/>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5"/>
      <c r="C27" s="606"/>
      <c r="D27" s="607"/>
      <c r="E27" s="515" t="s">
        <v>179</v>
      </c>
      <c r="F27" s="495"/>
      <c r="G27" s="495"/>
      <c r="H27" s="495"/>
      <c r="I27" s="495"/>
      <c r="J27" s="495"/>
      <c r="K27" s="496"/>
      <c r="L27" s="516">
        <v>1</v>
      </c>
      <c r="M27" s="517"/>
      <c r="N27" s="517"/>
      <c r="O27" s="517"/>
      <c r="P27" s="559"/>
      <c r="Q27" s="516">
        <v>4559</v>
      </c>
      <c r="R27" s="517"/>
      <c r="S27" s="517"/>
      <c r="T27" s="517"/>
      <c r="U27" s="517"/>
      <c r="V27" s="559"/>
      <c r="W27" s="618"/>
      <c r="X27" s="606"/>
      <c r="Y27" s="607"/>
      <c r="Z27" s="515" t="s">
        <v>180</v>
      </c>
      <c r="AA27" s="495"/>
      <c r="AB27" s="495"/>
      <c r="AC27" s="495"/>
      <c r="AD27" s="495"/>
      <c r="AE27" s="495"/>
      <c r="AF27" s="495"/>
      <c r="AG27" s="496"/>
      <c r="AH27" s="516">
        <v>2</v>
      </c>
      <c r="AI27" s="517"/>
      <c r="AJ27" s="517"/>
      <c r="AK27" s="517"/>
      <c r="AL27" s="559"/>
      <c r="AM27" s="516" t="s">
        <v>181</v>
      </c>
      <c r="AN27" s="517"/>
      <c r="AO27" s="517"/>
      <c r="AP27" s="517"/>
      <c r="AQ27" s="517"/>
      <c r="AR27" s="559"/>
      <c r="AS27" s="516" t="s">
        <v>181</v>
      </c>
      <c r="AT27" s="517"/>
      <c r="AU27" s="517"/>
      <c r="AV27" s="517"/>
      <c r="AW27" s="517"/>
      <c r="AX27" s="518"/>
      <c r="AY27" s="560" t="s">
        <v>182</v>
      </c>
      <c r="AZ27" s="561"/>
      <c r="BA27" s="561"/>
      <c r="BB27" s="561"/>
      <c r="BC27" s="561"/>
      <c r="BD27" s="561"/>
      <c r="BE27" s="561"/>
      <c r="BF27" s="561"/>
      <c r="BG27" s="561"/>
      <c r="BH27" s="561"/>
      <c r="BI27" s="561"/>
      <c r="BJ27" s="561"/>
      <c r="BK27" s="561"/>
      <c r="BL27" s="561"/>
      <c r="BM27" s="562"/>
      <c r="BN27" s="641">
        <v>684798</v>
      </c>
      <c r="BO27" s="642"/>
      <c r="BP27" s="642"/>
      <c r="BQ27" s="642"/>
      <c r="BR27" s="642"/>
      <c r="BS27" s="642"/>
      <c r="BT27" s="642"/>
      <c r="BU27" s="643"/>
      <c r="BV27" s="641">
        <v>684798</v>
      </c>
      <c r="BW27" s="642"/>
      <c r="BX27" s="642"/>
      <c r="BY27" s="642"/>
      <c r="BZ27" s="642"/>
      <c r="CA27" s="642"/>
      <c r="CB27" s="642"/>
      <c r="CC27" s="643"/>
      <c r="CD27" s="201"/>
      <c r="CE27" s="575"/>
      <c r="CF27" s="575"/>
      <c r="CG27" s="575"/>
      <c r="CH27" s="575"/>
      <c r="CI27" s="575"/>
      <c r="CJ27" s="575"/>
      <c r="CK27" s="575"/>
      <c r="CL27" s="575"/>
      <c r="CM27" s="575"/>
      <c r="CN27" s="575"/>
      <c r="CO27" s="575"/>
      <c r="CP27" s="575"/>
      <c r="CQ27" s="575"/>
      <c r="CR27" s="575"/>
      <c r="CS27" s="576"/>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5"/>
      <c r="C28" s="606"/>
      <c r="D28" s="607"/>
      <c r="E28" s="515" t="s">
        <v>183</v>
      </c>
      <c r="F28" s="495"/>
      <c r="G28" s="495"/>
      <c r="H28" s="495"/>
      <c r="I28" s="495"/>
      <c r="J28" s="495"/>
      <c r="K28" s="496"/>
      <c r="L28" s="516">
        <v>1</v>
      </c>
      <c r="M28" s="517"/>
      <c r="N28" s="517"/>
      <c r="O28" s="517"/>
      <c r="P28" s="559"/>
      <c r="Q28" s="516">
        <v>4074</v>
      </c>
      <c r="R28" s="517"/>
      <c r="S28" s="517"/>
      <c r="T28" s="517"/>
      <c r="U28" s="517"/>
      <c r="V28" s="559"/>
      <c r="W28" s="618"/>
      <c r="X28" s="606"/>
      <c r="Y28" s="607"/>
      <c r="Z28" s="515" t="s">
        <v>184</v>
      </c>
      <c r="AA28" s="495"/>
      <c r="AB28" s="495"/>
      <c r="AC28" s="495"/>
      <c r="AD28" s="495"/>
      <c r="AE28" s="495"/>
      <c r="AF28" s="495"/>
      <c r="AG28" s="496"/>
      <c r="AH28" s="516" t="s">
        <v>136</v>
      </c>
      <c r="AI28" s="517"/>
      <c r="AJ28" s="517"/>
      <c r="AK28" s="517"/>
      <c r="AL28" s="559"/>
      <c r="AM28" s="516" t="s">
        <v>136</v>
      </c>
      <c r="AN28" s="517"/>
      <c r="AO28" s="517"/>
      <c r="AP28" s="517"/>
      <c r="AQ28" s="517"/>
      <c r="AR28" s="559"/>
      <c r="AS28" s="516" t="s">
        <v>136</v>
      </c>
      <c r="AT28" s="517"/>
      <c r="AU28" s="517"/>
      <c r="AV28" s="517"/>
      <c r="AW28" s="517"/>
      <c r="AX28" s="518"/>
      <c r="AY28" s="644" t="s">
        <v>185</v>
      </c>
      <c r="AZ28" s="645"/>
      <c r="BA28" s="645"/>
      <c r="BB28" s="646"/>
      <c r="BC28" s="425" t="s">
        <v>48</v>
      </c>
      <c r="BD28" s="426"/>
      <c r="BE28" s="426"/>
      <c r="BF28" s="426"/>
      <c r="BG28" s="426"/>
      <c r="BH28" s="426"/>
      <c r="BI28" s="426"/>
      <c r="BJ28" s="426"/>
      <c r="BK28" s="426"/>
      <c r="BL28" s="426"/>
      <c r="BM28" s="427"/>
      <c r="BN28" s="428">
        <v>5511011</v>
      </c>
      <c r="BO28" s="429"/>
      <c r="BP28" s="429"/>
      <c r="BQ28" s="429"/>
      <c r="BR28" s="429"/>
      <c r="BS28" s="429"/>
      <c r="BT28" s="429"/>
      <c r="BU28" s="430"/>
      <c r="BV28" s="428">
        <v>5995922</v>
      </c>
      <c r="BW28" s="429"/>
      <c r="BX28" s="429"/>
      <c r="BY28" s="429"/>
      <c r="BZ28" s="429"/>
      <c r="CA28" s="429"/>
      <c r="CB28" s="429"/>
      <c r="CC28" s="430"/>
      <c r="CD28" s="199"/>
      <c r="CE28" s="575"/>
      <c r="CF28" s="575"/>
      <c r="CG28" s="575"/>
      <c r="CH28" s="575"/>
      <c r="CI28" s="575"/>
      <c r="CJ28" s="575"/>
      <c r="CK28" s="575"/>
      <c r="CL28" s="575"/>
      <c r="CM28" s="575"/>
      <c r="CN28" s="575"/>
      <c r="CO28" s="575"/>
      <c r="CP28" s="575"/>
      <c r="CQ28" s="575"/>
      <c r="CR28" s="575"/>
      <c r="CS28" s="576"/>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5"/>
      <c r="C29" s="606"/>
      <c r="D29" s="607"/>
      <c r="E29" s="515" t="s">
        <v>186</v>
      </c>
      <c r="F29" s="495"/>
      <c r="G29" s="495"/>
      <c r="H29" s="495"/>
      <c r="I29" s="495"/>
      <c r="J29" s="495"/>
      <c r="K29" s="496"/>
      <c r="L29" s="516">
        <v>19</v>
      </c>
      <c r="M29" s="517"/>
      <c r="N29" s="517"/>
      <c r="O29" s="517"/>
      <c r="P29" s="559"/>
      <c r="Q29" s="516">
        <v>3880</v>
      </c>
      <c r="R29" s="517"/>
      <c r="S29" s="517"/>
      <c r="T29" s="517"/>
      <c r="U29" s="517"/>
      <c r="V29" s="559"/>
      <c r="W29" s="619"/>
      <c r="X29" s="620"/>
      <c r="Y29" s="621"/>
      <c r="Z29" s="515" t="s">
        <v>187</v>
      </c>
      <c r="AA29" s="495"/>
      <c r="AB29" s="495"/>
      <c r="AC29" s="495"/>
      <c r="AD29" s="495"/>
      <c r="AE29" s="495"/>
      <c r="AF29" s="495"/>
      <c r="AG29" s="496"/>
      <c r="AH29" s="516">
        <v>431</v>
      </c>
      <c r="AI29" s="517"/>
      <c r="AJ29" s="517"/>
      <c r="AK29" s="517"/>
      <c r="AL29" s="559"/>
      <c r="AM29" s="516">
        <v>1432361</v>
      </c>
      <c r="AN29" s="517"/>
      <c r="AO29" s="517"/>
      <c r="AP29" s="517"/>
      <c r="AQ29" s="517"/>
      <c r="AR29" s="559"/>
      <c r="AS29" s="516">
        <v>3323</v>
      </c>
      <c r="AT29" s="517"/>
      <c r="AU29" s="517"/>
      <c r="AV29" s="517"/>
      <c r="AW29" s="517"/>
      <c r="AX29" s="518"/>
      <c r="AY29" s="647"/>
      <c r="AZ29" s="648"/>
      <c r="BA29" s="648"/>
      <c r="BB29" s="649"/>
      <c r="BC29" s="499" t="s">
        <v>188</v>
      </c>
      <c r="BD29" s="500"/>
      <c r="BE29" s="500"/>
      <c r="BF29" s="500"/>
      <c r="BG29" s="500"/>
      <c r="BH29" s="500"/>
      <c r="BI29" s="500"/>
      <c r="BJ29" s="500"/>
      <c r="BK29" s="500"/>
      <c r="BL29" s="500"/>
      <c r="BM29" s="501"/>
      <c r="BN29" s="465">
        <v>3072953</v>
      </c>
      <c r="BO29" s="466"/>
      <c r="BP29" s="466"/>
      <c r="BQ29" s="466"/>
      <c r="BR29" s="466"/>
      <c r="BS29" s="466"/>
      <c r="BT29" s="466"/>
      <c r="BU29" s="467"/>
      <c r="BV29" s="465">
        <v>3128677</v>
      </c>
      <c r="BW29" s="466"/>
      <c r="BX29" s="466"/>
      <c r="BY29" s="466"/>
      <c r="BZ29" s="466"/>
      <c r="CA29" s="466"/>
      <c r="CB29" s="466"/>
      <c r="CC29" s="467"/>
      <c r="CD29" s="201"/>
      <c r="CE29" s="575"/>
      <c r="CF29" s="575"/>
      <c r="CG29" s="575"/>
      <c r="CH29" s="575"/>
      <c r="CI29" s="575"/>
      <c r="CJ29" s="575"/>
      <c r="CK29" s="575"/>
      <c r="CL29" s="575"/>
      <c r="CM29" s="575"/>
      <c r="CN29" s="575"/>
      <c r="CO29" s="575"/>
      <c r="CP29" s="575"/>
      <c r="CQ29" s="575"/>
      <c r="CR29" s="575"/>
      <c r="CS29" s="576"/>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8"/>
      <c r="C30" s="609"/>
      <c r="D30" s="610"/>
      <c r="E30" s="519"/>
      <c r="F30" s="520"/>
      <c r="G30" s="520"/>
      <c r="H30" s="520"/>
      <c r="I30" s="520"/>
      <c r="J30" s="520"/>
      <c r="K30" s="521"/>
      <c r="L30" s="622"/>
      <c r="M30" s="623"/>
      <c r="N30" s="623"/>
      <c r="O30" s="623"/>
      <c r="P30" s="624"/>
      <c r="Q30" s="622"/>
      <c r="R30" s="623"/>
      <c r="S30" s="623"/>
      <c r="T30" s="623"/>
      <c r="U30" s="623"/>
      <c r="V30" s="624"/>
      <c r="W30" s="625" t="s">
        <v>189</v>
      </c>
      <c r="X30" s="626"/>
      <c r="Y30" s="626"/>
      <c r="Z30" s="626"/>
      <c r="AA30" s="626"/>
      <c r="AB30" s="626"/>
      <c r="AC30" s="626"/>
      <c r="AD30" s="626"/>
      <c r="AE30" s="626"/>
      <c r="AF30" s="626"/>
      <c r="AG30" s="627"/>
      <c r="AH30" s="584">
        <v>99.1</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4253537</v>
      </c>
      <c r="BO30" s="642"/>
      <c r="BP30" s="642"/>
      <c r="BQ30" s="642"/>
      <c r="BR30" s="642"/>
      <c r="BS30" s="642"/>
      <c r="BT30" s="642"/>
      <c r="BU30" s="643"/>
      <c r="BV30" s="641">
        <v>3764219</v>
      </c>
      <c r="BW30" s="642"/>
      <c r="BX30" s="642"/>
      <c r="BY30" s="642"/>
      <c r="BZ30" s="642"/>
      <c r="CA30" s="642"/>
      <c r="CB30" s="642"/>
      <c r="CC30" s="64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196</v>
      </c>
      <c r="D33" s="489"/>
      <c r="E33" s="454" t="s">
        <v>197</v>
      </c>
      <c r="F33" s="454"/>
      <c r="G33" s="454"/>
      <c r="H33" s="454"/>
      <c r="I33" s="454"/>
      <c r="J33" s="454"/>
      <c r="K33" s="454"/>
      <c r="L33" s="454"/>
      <c r="M33" s="454"/>
      <c r="N33" s="454"/>
      <c r="O33" s="454"/>
      <c r="P33" s="454"/>
      <c r="Q33" s="454"/>
      <c r="R33" s="454"/>
      <c r="S33" s="454"/>
      <c r="T33" s="214"/>
      <c r="U33" s="489" t="s">
        <v>196</v>
      </c>
      <c r="V33" s="489"/>
      <c r="W33" s="454" t="s">
        <v>197</v>
      </c>
      <c r="X33" s="454"/>
      <c r="Y33" s="454"/>
      <c r="Z33" s="454"/>
      <c r="AA33" s="454"/>
      <c r="AB33" s="454"/>
      <c r="AC33" s="454"/>
      <c r="AD33" s="454"/>
      <c r="AE33" s="454"/>
      <c r="AF33" s="454"/>
      <c r="AG33" s="454"/>
      <c r="AH33" s="454"/>
      <c r="AI33" s="454"/>
      <c r="AJ33" s="454"/>
      <c r="AK33" s="454"/>
      <c r="AL33" s="214"/>
      <c r="AM33" s="489" t="s">
        <v>196</v>
      </c>
      <c r="AN33" s="489"/>
      <c r="AO33" s="454" t="s">
        <v>197</v>
      </c>
      <c r="AP33" s="454"/>
      <c r="AQ33" s="454"/>
      <c r="AR33" s="454"/>
      <c r="AS33" s="454"/>
      <c r="AT33" s="454"/>
      <c r="AU33" s="454"/>
      <c r="AV33" s="454"/>
      <c r="AW33" s="454"/>
      <c r="AX33" s="454"/>
      <c r="AY33" s="454"/>
      <c r="AZ33" s="454"/>
      <c r="BA33" s="454"/>
      <c r="BB33" s="454"/>
      <c r="BC33" s="454"/>
      <c r="BD33" s="215"/>
      <c r="BE33" s="454" t="s">
        <v>198</v>
      </c>
      <c r="BF33" s="454"/>
      <c r="BG33" s="454" t="s">
        <v>199</v>
      </c>
      <c r="BH33" s="454"/>
      <c r="BI33" s="454"/>
      <c r="BJ33" s="454"/>
      <c r="BK33" s="454"/>
      <c r="BL33" s="454"/>
      <c r="BM33" s="454"/>
      <c r="BN33" s="454"/>
      <c r="BO33" s="454"/>
      <c r="BP33" s="454"/>
      <c r="BQ33" s="454"/>
      <c r="BR33" s="454"/>
      <c r="BS33" s="454"/>
      <c r="BT33" s="454"/>
      <c r="BU33" s="454"/>
      <c r="BV33" s="215"/>
      <c r="BW33" s="489" t="s">
        <v>198</v>
      </c>
      <c r="BX33" s="489"/>
      <c r="BY33" s="454" t="s">
        <v>200</v>
      </c>
      <c r="BZ33" s="454"/>
      <c r="CA33" s="454"/>
      <c r="CB33" s="454"/>
      <c r="CC33" s="454"/>
      <c r="CD33" s="454"/>
      <c r="CE33" s="454"/>
      <c r="CF33" s="454"/>
      <c r="CG33" s="454"/>
      <c r="CH33" s="454"/>
      <c r="CI33" s="454"/>
      <c r="CJ33" s="454"/>
      <c r="CK33" s="454"/>
      <c r="CL33" s="454"/>
      <c r="CM33" s="454"/>
      <c r="CN33" s="214"/>
      <c r="CO33" s="489" t="s">
        <v>196</v>
      </c>
      <c r="CP33" s="489"/>
      <c r="CQ33" s="454" t="s">
        <v>201</v>
      </c>
      <c r="CR33" s="454"/>
      <c r="CS33" s="454"/>
      <c r="CT33" s="454"/>
      <c r="CU33" s="454"/>
      <c r="CV33" s="454"/>
      <c r="CW33" s="454"/>
      <c r="CX33" s="454"/>
      <c r="CY33" s="454"/>
      <c r="CZ33" s="454"/>
      <c r="DA33" s="454"/>
      <c r="DB33" s="454"/>
      <c r="DC33" s="454"/>
      <c r="DD33" s="454"/>
      <c r="DE33" s="454"/>
      <c r="DF33" s="214"/>
      <c r="DG33" s="653" t="s">
        <v>202</v>
      </c>
      <c r="DH33" s="653"/>
      <c r="DI33" s="216"/>
      <c r="DJ33" s="184"/>
      <c r="DK33" s="184"/>
      <c r="DL33" s="184"/>
      <c r="DM33" s="184"/>
      <c r="DN33" s="184"/>
      <c r="DO33" s="184"/>
    </row>
    <row r="34" spans="1:119" ht="32.25" customHeight="1" x14ac:dyDescent="0.15">
      <c r="A34" s="185"/>
      <c r="B34" s="211"/>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2"/>
      <c r="U34" s="654">
        <f>IF(W34="","",MAX(C34:D43)+1)</f>
        <v>4</v>
      </c>
      <c r="V34" s="654"/>
      <c r="W34" s="655" t="str">
        <f>IF('各会計、関係団体の財政状況及び健全化判断比率'!B28="","",'各会計、関係団体の財政状況及び健全化判断比率'!B28)</f>
        <v>国民健康保険特別会計</v>
      </c>
      <c r="X34" s="655"/>
      <c r="Y34" s="655"/>
      <c r="Z34" s="655"/>
      <c r="AA34" s="655"/>
      <c r="AB34" s="655"/>
      <c r="AC34" s="655"/>
      <c r="AD34" s="655"/>
      <c r="AE34" s="655"/>
      <c r="AF34" s="655"/>
      <c r="AG34" s="655"/>
      <c r="AH34" s="655"/>
      <c r="AI34" s="655"/>
      <c r="AJ34" s="655"/>
      <c r="AK34" s="655"/>
      <c r="AL34" s="212"/>
      <c r="AM34" s="654">
        <f>IF(AO34="","",MAX(C34:D43,U34:V43)+1)</f>
        <v>6</v>
      </c>
      <c r="AN34" s="654"/>
      <c r="AO34" s="655" t="str">
        <f>IF('各会計、関係団体の財政状況及び健全化判断比率'!B30="","",'各会計、関係団体の財政状況及び健全化判断比率'!B30)</f>
        <v>水道事業会計</v>
      </c>
      <c r="AP34" s="655"/>
      <c r="AQ34" s="655"/>
      <c r="AR34" s="655"/>
      <c r="AS34" s="655"/>
      <c r="AT34" s="655"/>
      <c r="AU34" s="655"/>
      <c r="AV34" s="655"/>
      <c r="AW34" s="655"/>
      <c r="AX34" s="655"/>
      <c r="AY34" s="655"/>
      <c r="AZ34" s="655"/>
      <c r="BA34" s="655"/>
      <c r="BB34" s="655"/>
      <c r="BC34" s="655"/>
      <c r="BD34" s="212"/>
      <c r="BE34" s="654">
        <f>IF(BG34="","",MAX(C34:D43,U34:V43,AM34:AN43)+1)</f>
        <v>7</v>
      </c>
      <c r="BF34" s="654"/>
      <c r="BG34" s="655" t="str">
        <f>IF('各会計、関係団体の財政状況及び健全化判断比率'!B31="","",'各会計、関係団体の財政状況及び健全化判断比率'!B31)</f>
        <v>下水道事業特別会計</v>
      </c>
      <c r="BH34" s="655"/>
      <c r="BI34" s="655"/>
      <c r="BJ34" s="655"/>
      <c r="BK34" s="655"/>
      <c r="BL34" s="655"/>
      <c r="BM34" s="655"/>
      <c r="BN34" s="655"/>
      <c r="BO34" s="655"/>
      <c r="BP34" s="655"/>
      <c r="BQ34" s="655"/>
      <c r="BR34" s="655"/>
      <c r="BS34" s="655"/>
      <c r="BT34" s="655"/>
      <c r="BU34" s="655"/>
      <c r="BV34" s="212"/>
      <c r="BW34" s="654">
        <f>IF(BY34="","",MAX(C34:D43,U34:V43,AM34:AN43,BE34:BF43)+1)</f>
        <v>8</v>
      </c>
      <c r="BX34" s="654"/>
      <c r="BY34" s="655" t="str">
        <f>IF('各会計、関係団体の財政状況及び健全化判断比率'!B68="","",'各会計、関係団体の財政状況及び健全化判断比率'!B68)</f>
        <v>柳川みやま土木組合</v>
      </c>
      <c r="BZ34" s="655"/>
      <c r="CA34" s="655"/>
      <c r="CB34" s="655"/>
      <c r="CC34" s="655"/>
      <c r="CD34" s="655"/>
      <c r="CE34" s="655"/>
      <c r="CF34" s="655"/>
      <c r="CG34" s="655"/>
      <c r="CH34" s="655"/>
      <c r="CI34" s="655"/>
      <c r="CJ34" s="655"/>
      <c r="CK34" s="655"/>
      <c r="CL34" s="655"/>
      <c r="CM34" s="655"/>
      <c r="CN34" s="212"/>
      <c r="CO34" s="654">
        <f>IF(CQ34="","",MAX(C34:D43,U34:V43,AM34:AN43,BE34:BF43,BW34:BX43)+1)</f>
        <v>18</v>
      </c>
      <c r="CP34" s="654"/>
      <c r="CQ34" s="655" t="str">
        <f>IF('各会計、関係団体の財政状況及び健全化判断比率'!BS7="","",'各会計、関係団体の財政状況及び健全化判断比率'!BS7)</f>
        <v>〇柳川市土地開発公社</v>
      </c>
      <c r="CR34" s="655"/>
      <c r="CS34" s="655"/>
      <c r="CT34" s="655"/>
      <c r="CU34" s="655"/>
      <c r="CV34" s="655"/>
      <c r="CW34" s="655"/>
      <c r="CX34" s="655"/>
      <c r="CY34" s="655"/>
      <c r="CZ34" s="655"/>
      <c r="DA34" s="655"/>
      <c r="DB34" s="655"/>
      <c r="DC34" s="655"/>
      <c r="DD34" s="655"/>
      <c r="DE34" s="655"/>
      <c r="DF34" s="209"/>
      <c r="DG34" s="656" t="str">
        <f>IF('各会計、関係団体の財政状況及び健全化判断比率'!BR7="","",'各会計、関係団体の財政状況及び健全化判断比率'!BR7)</f>
        <v/>
      </c>
      <c r="DH34" s="656"/>
      <c r="DI34" s="216"/>
      <c r="DJ34" s="184"/>
      <c r="DK34" s="184"/>
      <c r="DL34" s="184"/>
      <c r="DM34" s="184"/>
      <c r="DN34" s="184"/>
      <c r="DO34" s="184"/>
    </row>
    <row r="35" spans="1:119" ht="32.25" customHeight="1" x14ac:dyDescent="0.15">
      <c r="A35" s="185"/>
      <c r="B35" s="211"/>
      <c r="C35" s="654">
        <f>IF(E35="","",C34+1)</f>
        <v>2</v>
      </c>
      <c r="D35" s="654"/>
      <c r="E35" s="655" t="str">
        <f>IF('各会計、関係団体の財政状況及び健全化判断比率'!B8="","",'各会計、関係団体の財政状況及び健全化判断比率'!B8)</f>
        <v>住宅新築資金等特別会計</v>
      </c>
      <c r="F35" s="655"/>
      <c r="G35" s="655"/>
      <c r="H35" s="655"/>
      <c r="I35" s="655"/>
      <c r="J35" s="655"/>
      <c r="K35" s="655"/>
      <c r="L35" s="655"/>
      <c r="M35" s="655"/>
      <c r="N35" s="655"/>
      <c r="O35" s="655"/>
      <c r="P35" s="655"/>
      <c r="Q35" s="655"/>
      <c r="R35" s="655"/>
      <c r="S35" s="655"/>
      <c r="T35" s="212"/>
      <c r="U35" s="654">
        <f>IF(W35="","",U34+1)</f>
        <v>5</v>
      </c>
      <c r="V35" s="654"/>
      <c r="W35" s="655" t="str">
        <f>IF('各会計、関係団体の財政状況及び健全化判断比率'!B29="","",'各会計、関係団体の財政状況及び健全化判断比率'!B29)</f>
        <v>後期高齢者医療特別会計</v>
      </c>
      <c r="X35" s="655"/>
      <c r="Y35" s="655"/>
      <c r="Z35" s="655"/>
      <c r="AA35" s="655"/>
      <c r="AB35" s="655"/>
      <c r="AC35" s="655"/>
      <c r="AD35" s="655"/>
      <c r="AE35" s="655"/>
      <c r="AF35" s="655"/>
      <c r="AG35" s="655"/>
      <c r="AH35" s="655"/>
      <c r="AI35" s="655"/>
      <c r="AJ35" s="655"/>
      <c r="AK35" s="655"/>
      <c r="AL35" s="212"/>
      <c r="AM35" s="654" t="str">
        <f t="shared" ref="AM35:AM43" si="0">IF(AO35="","",AM34+1)</f>
        <v/>
      </c>
      <c r="AN35" s="654"/>
      <c r="AO35" s="655"/>
      <c r="AP35" s="655"/>
      <c r="AQ35" s="655"/>
      <c r="AR35" s="655"/>
      <c r="AS35" s="655"/>
      <c r="AT35" s="655"/>
      <c r="AU35" s="655"/>
      <c r="AV35" s="655"/>
      <c r="AW35" s="655"/>
      <c r="AX35" s="655"/>
      <c r="AY35" s="655"/>
      <c r="AZ35" s="655"/>
      <c r="BA35" s="655"/>
      <c r="BB35" s="655"/>
      <c r="BC35" s="655"/>
      <c r="BD35" s="212"/>
      <c r="BE35" s="654" t="str">
        <f t="shared" ref="BE35:BE43" si="1">IF(BG35="","",BE34+1)</f>
        <v/>
      </c>
      <c r="BF35" s="654"/>
      <c r="BG35" s="655"/>
      <c r="BH35" s="655"/>
      <c r="BI35" s="655"/>
      <c r="BJ35" s="655"/>
      <c r="BK35" s="655"/>
      <c r="BL35" s="655"/>
      <c r="BM35" s="655"/>
      <c r="BN35" s="655"/>
      <c r="BO35" s="655"/>
      <c r="BP35" s="655"/>
      <c r="BQ35" s="655"/>
      <c r="BR35" s="655"/>
      <c r="BS35" s="655"/>
      <c r="BT35" s="655"/>
      <c r="BU35" s="655"/>
      <c r="BV35" s="212"/>
      <c r="BW35" s="654">
        <f t="shared" ref="BW35:BW43" si="2">IF(BY35="","",BW34+1)</f>
        <v>9</v>
      </c>
      <c r="BX35" s="654"/>
      <c r="BY35" s="655" t="str">
        <f>IF('各会計、関係団体の財政状況及び健全化判断比率'!B69="","",'各会計、関係団体の財政状況及び健全化判断比率'!B69)</f>
        <v>花宗太田土木組合</v>
      </c>
      <c r="BZ35" s="655"/>
      <c r="CA35" s="655"/>
      <c r="CB35" s="655"/>
      <c r="CC35" s="655"/>
      <c r="CD35" s="655"/>
      <c r="CE35" s="655"/>
      <c r="CF35" s="655"/>
      <c r="CG35" s="655"/>
      <c r="CH35" s="655"/>
      <c r="CI35" s="655"/>
      <c r="CJ35" s="655"/>
      <c r="CK35" s="655"/>
      <c r="CL35" s="655"/>
      <c r="CM35" s="655"/>
      <c r="CN35" s="212"/>
      <c r="CO35" s="654" t="str">
        <f t="shared" ref="CO35:CO43" si="3">IF(CQ35="","",CO34+1)</f>
        <v/>
      </c>
      <c r="CP35" s="654"/>
      <c r="CQ35" s="655" t="str">
        <f>IF('各会計、関係団体の財政状況及び健全化判断比率'!BS8="","",'各会計、関係団体の財政状況及び健全化判断比率'!BS8)</f>
        <v/>
      </c>
      <c r="CR35" s="655"/>
      <c r="CS35" s="655"/>
      <c r="CT35" s="655"/>
      <c r="CU35" s="655"/>
      <c r="CV35" s="655"/>
      <c r="CW35" s="655"/>
      <c r="CX35" s="655"/>
      <c r="CY35" s="655"/>
      <c r="CZ35" s="655"/>
      <c r="DA35" s="655"/>
      <c r="DB35" s="655"/>
      <c r="DC35" s="655"/>
      <c r="DD35" s="655"/>
      <c r="DE35" s="655"/>
      <c r="DF35" s="209"/>
      <c r="DG35" s="656" t="str">
        <f>IF('各会計、関係団体の財政状況及び健全化判断比率'!BR8="","",'各会計、関係団体の財政状況及び健全化判断比率'!BR8)</f>
        <v/>
      </c>
      <c r="DH35" s="656"/>
      <c r="DI35" s="216"/>
      <c r="DJ35" s="184"/>
      <c r="DK35" s="184"/>
      <c r="DL35" s="184"/>
      <c r="DM35" s="184"/>
      <c r="DN35" s="184"/>
      <c r="DO35" s="184"/>
    </row>
    <row r="36" spans="1:119" ht="32.25" customHeight="1" x14ac:dyDescent="0.15">
      <c r="A36" s="185"/>
      <c r="B36" s="211"/>
      <c r="C36" s="654">
        <f>IF(E36="","",C35+1)</f>
        <v>3</v>
      </c>
      <c r="D36" s="654"/>
      <c r="E36" s="655" t="str">
        <f>IF('各会計、関係団体の財政状況及び健全化判断比率'!B9="","",'各会計、関係団体の財政状況及び健全化判断比率'!B9)</f>
        <v>公共用地先行取得等特別会計</v>
      </c>
      <c r="F36" s="655"/>
      <c r="G36" s="655"/>
      <c r="H36" s="655"/>
      <c r="I36" s="655"/>
      <c r="J36" s="655"/>
      <c r="K36" s="655"/>
      <c r="L36" s="655"/>
      <c r="M36" s="655"/>
      <c r="N36" s="655"/>
      <c r="O36" s="655"/>
      <c r="P36" s="655"/>
      <c r="Q36" s="655"/>
      <c r="R36" s="655"/>
      <c r="S36" s="655"/>
      <c r="T36" s="212"/>
      <c r="U36" s="654" t="str">
        <f t="shared" ref="U36:U43" si="4">IF(W36="","",U35+1)</f>
        <v/>
      </c>
      <c r="V36" s="654"/>
      <c r="W36" s="655"/>
      <c r="X36" s="655"/>
      <c r="Y36" s="655"/>
      <c r="Z36" s="655"/>
      <c r="AA36" s="655"/>
      <c r="AB36" s="655"/>
      <c r="AC36" s="655"/>
      <c r="AD36" s="655"/>
      <c r="AE36" s="655"/>
      <c r="AF36" s="655"/>
      <c r="AG36" s="655"/>
      <c r="AH36" s="655"/>
      <c r="AI36" s="655"/>
      <c r="AJ36" s="655"/>
      <c r="AK36" s="655"/>
      <c r="AL36" s="212"/>
      <c r="AM36" s="654" t="str">
        <f t="shared" si="0"/>
        <v/>
      </c>
      <c r="AN36" s="654"/>
      <c r="AO36" s="655"/>
      <c r="AP36" s="655"/>
      <c r="AQ36" s="655"/>
      <c r="AR36" s="655"/>
      <c r="AS36" s="655"/>
      <c r="AT36" s="655"/>
      <c r="AU36" s="655"/>
      <c r="AV36" s="655"/>
      <c r="AW36" s="655"/>
      <c r="AX36" s="655"/>
      <c r="AY36" s="655"/>
      <c r="AZ36" s="655"/>
      <c r="BA36" s="655"/>
      <c r="BB36" s="655"/>
      <c r="BC36" s="655"/>
      <c r="BD36" s="212"/>
      <c r="BE36" s="654" t="str">
        <f t="shared" si="1"/>
        <v/>
      </c>
      <c r="BF36" s="654"/>
      <c r="BG36" s="655"/>
      <c r="BH36" s="655"/>
      <c r="BI36" s="655"/>
      <c r="BJ36" s="655"/>
      <c r="BK36" s="655"/>
      <c r="BL36" s="655"/>
      <c r="BM36" s="655"/>
      <c r="BN36" s="655"/>
      <c r="BO36" s="655"/>
      <c r="BP36" s="655"/>
      <c r="BQ36" s="655"/>
      <c r="BR36" s="655"/>
      <c r="BS36" s="655"/>
      <c r="BT36" s="655"/>
      <c r="BU36" s="655"/>
      <c r="BV36" s="212"/>
      <c r="BW36" s="654">
        <f t="shared" si="2"/>
        <v>10</v>
      </c>
      <c r="BX36" s="654"/>
      <c r="BY36" s="655" t="str">
        <f>IF('各会計、関係団体の財政状況及び健全化判断比率'!B70="","",'各会計、関係団体の財政状況及び健全化判断比率'!B70)</f>
        <v>大川柳川衛生組合</v>
      </c>
      <c r="BZ36" s="655"/>
      <c r="CA36" s="655"/>
      <c r="CB36" s="655"/>
      <c r="CC36" s="655"/>
      <c r="CD36" s="655"/>
      <c r="CE36" s="655"/>
      <c r="CF36" s="655"/>
      <c r="CG36" s="655"/>
      <c r="CH36" s="655"/>
      <c r="CI36" s="655"/>
      <c r="CJ36" s="655"/>
      <c r="CK36" s="655"/>
      <c r="CL36" s="655"/>
      <c r="CM36" s="655"/>
      <c r="CN36" s="212"/>
      <c r="CO36" s="654" t="str">
        <f t="shared" si="3"/>
        <v/>
      </c>
      <c r="CP36" s="654"/>
      <c r="CQ36" s="655" t="str">
        <f>IF('各会計、関係団体の財政状況及び健全化判断比率'!BS9="","",'各会計、関係団体の財政状況及び健全化判断比率'!BS9)</f>
        <v/>
      </c>
      <c r="CR36" s="655"/>
      <c r="CS36" s="655"/>
      <c r="CT36" s="655"/>
      <c r="CU36" s="655"/>
      <c r="CV36" s="655"/>
      <c r="CW36" s="655"/>
      <c r="CX36" s="655"/>
      <c r="CY36" s="655"/>
      <c r="CZ36" s="655"/>
      <c r="DA36" s="655"/>
      <c r="DB36" s="655"/>
      <c r="DC36" s="655"/>
      <c r="DD36" s="655"/>
      <c r="DE36" s="655"/>
      <c r="DF36" s="209"/>
      <c r="DG36" s="656" t="str">
        <f>IF('各会計、関係団体の財政状況及び健全化判断比率'!BR9="","",'各会計、関係団体の財政状況及び健全化判断比率'!BR9)</f>
        <v/>
      </c>
      <c r="DH36" s="656"/>
      <c r="DI36" s="216"/>
      <c r="DJ36" s="184"/>
      <c r="DK36" s="184"/>
      <c r="DL36" s="184"/>
      <c r="DM36" s="184"/>
      <c r="DN36" s="184"/>
      <c r="DO36" s="184"/>
    </row>
    <row r="37" spans="1:119" ht="32.25" customHeight="1" x14ac:dyDescent="0.15">
      <c r="A37" s="185"/>
      <c r="B37" s="211"/>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2"/>
      <c r="U37" s="654" t="str">
        <f t="shared" si="4"/>
        <v/>
      </c>
      <c r="V37" s="654"/>
      <c r="W37" s="655"/>
      <c r="X37" s="655"/>
      <c r="Y37" s="655"/>
      <c r="Z37" s="655"/>
      <c r="AA37" s="655"/>
      <c r="AB37" s="655"/>
      <c r="AC37" s="655"/>
      <c r="AD37" s="655"/>
      <c r="AE37" s="655"/>
      <c r="AF37" s="655"/>
      <c r="AG37" s="655"/>
      <c r="AH37" s="655"/>
      <c r="AI37" s="655"/>
      <c r="AJ37" s="655"/>
      <c r="AK37" s="655"/>
      <c r="AL37" s="212"/>
      <c r="AM37" s="654" t="str">
        <f t="shared" si="0"/>
        <v/>
      </c>
      <c r="AN37" s="654"/>
      <c r="AO37" s="655"/>
      <c r="AP37" s="655"/>
      <c r="AQ37" s="655"/>
      <c r="AR37" s="655"/>
      <c r="AS37" s="655"/>
      <c r="AT37" s="655"/>
      <c r="AU37" s="655"/>
      <c r="AV37" s="655"/>
      <c r="AW37" s="655"/>
      <c r="AX37" s="655"/>
      <c r="AY37" s="655"/>
      <c r="AZ37" s="655"/>
      <c r="BA37" s="655"/>
      <c r="BB37" s="655"/>
      <c r="BC37" s="655"/>
      <c r="BD37" s="212"/>
      <c r="BE37" s="654" t="str">
        <f t="shared" si="1"/>
        <v/>
      </c>
      <c r="BF37" s="654"/>
      <c r="BG37" s="655"/>
      <c r="BH37" s="655"/>
      <c r="BI37" s="655"/>
      <c r="BJ37" s="655"/>
      <c r="BK37" s="655"/>
      <c r="BL37" s="655"/>
      <c r="BM37" s="655"/>
      <c r="BN37" s="655"/>
      <c r="BO37" s="655"/>
      <c r="BP37" s="655"/>
      <c r="BQ37" s="655"/>
      <c r="BR37" s="655"/>
      <c r="BS37" s="655"/>
      <c r="BT37" s="655"/>
      <c r="BU37" s="655"/>
      <c r="BV37" s="212"/>
      <c r="BW37" s="654">
        <f t="shared" si="2"/>
        <v>11</v>
      </c>
      <c r="BX37" s="654"/>
      <c r="BY37" s="655" t="str">
        <f>IF('各会計、関係団体の財政状況及び健全化判断比率'!B71="","",'各会計、関係団体の財政状況及び健全化判断比率'!B71)</f>
        <v>福岡県市町村職員退職手当組合（一般会計）</v>
      </c>
      <c r="BZ37" s="655"/>
      <c r="CA37" s="655"/>
      <c r="CB37" s="655"/>
      <c r="CC37" s="655"/>
      <c r="CD37" s="655"/>
      <c r="CE37" s="655"/>
      <c r="CF37" s="655"/>
      <c r="CG37" s="655"/>
      <c r="CH37" s="655"/>
      <c r="CI37" s="655"/>
      <c r="CJ37" s="655"/>
      <c r="CK37" s="655"/>
      <c r="CL37" s="655"/>
      <c r="CM37" s="655"/>
      <c r="CN37" s="212"/>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9"/>
      <c r="DG37" s="656" t="str">
        <f>IF('各会計、関係団体の財政状況及び健全化判断比率'!BR10="","",'各会計、関係団体の財政状況及び健全化判断比率'!BR10)</f>
        <v/>
      </c>
      <c r="DH37" s="656"/>
      <c r="DI37" s="216"/>
      <c r="DJ37" s="184"/>
      <c r="DK37" s="184"/>
      <c r="DL37" s="184"/>
      <c r="DM37" s="184"/>
      <c r="DN37" s="184"/>
      <c r="DO37" s="184"/>
    </row>
    <row r="38" spans="1:119" ht="32.25" customHeight="1" x14ac:dyDescent="0.15">
      <c r="A38" s="185"/>
      <c r="B38" s="211"/>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2"/>
      <c r="U38" s="654" t="str">
        <f t="shared" si="4"/>
        <v/>
      </c>
      <c r="V38" s="654"/>
      <c r="W38" s="655"/>
      <c r="X38" s="655"/>
      <c r="Y38" s="655"/>
      <c r="Z38" s="655"/>
      <c r="AA38" s="655"/>
      <c r="AB38" s="655"/>
      <c r="AC38" s="655"/>
      <c r="AD38" s="655"/>
      <c r="AE38" s="655"/>
      <c r="AF38" s="655"/>
      <c r="AG38" s="655"/>
      <c r="AH38" s="655"/>
      <c r="AI38" s="655"/>
      <c r="AJ38" s="655"/>
      <c r="AK38" s="655"/>
      <c r="AL38" s="212"/>
      <c r="AM38" s="654" t="str">
        <f t="shared" si="0"/>
        <v/>
      </c>
      <c r="AN38" s="654"/>
      <c r="AO38" s="655"/>
      <c r="AP38" s="655"/>
      <c r="AQ38" s="655"/>
      <c r="AR38" s="655"/>
      <c r="AS38" s="655"/>
      <c r="AT38" s="655"/>
      <c r="AU38" s="655"/>
      <c r="AV38" s="655"/>
      <c r="AW38" s="655"/>
      <c r="AX38" s="655"/>
      <c r="AY38" s="655"/>
      <c r="AZ38" s="655"/>
      <c r="BA38" s="655"/>
      <c r="BB38" s="655"/>
      <c r="BC38" s="655"/>
      <c r="BD38" s="212"/>
      <c r="BE38" s="654" t="str">
        <f t="shared" si="1"/>
        <v/>
      </c>
      <c r="BF38" s="654"/>
      <c r="BG38" s="655"/>
      <c r="BH38" s="655"/>
      <c r="BI38" s="655"/>
      <c r="BJ38" s="655"/>
      <c r="BK38" s="655"/>
      <c r="BL38" s="655"/>
      <c r="BM38" s="655"/>
      <c r="BN38" s="655"/>
      <c r="BO38" s="655"/>
      <c r="BP38" s="655"/>
      <c r="BQ38" s="655"/>
      <c r="BR38" s="655"/>
      <c r="BS38" s="655"/>
      <c r="BT38" s="655"/>
      <c r="BU38" s="655"/>
      <c r="BV38" s="212"/>
      <c r="BW38" s="654">
        <f t="shared" si="2"/>
        <v>12</v>
      </c>
      <c r="BX38" s="654"/>
      <c r="BY38" s="655" t="str">
        <f>IF('各会計、関係団体の財政状況及び健全化判断比率'!B72="","",'各会計、関係団体の財政状況及び健全化判断比率'!B72)</f>
        <v>福岡県市町村職員退職手当組合（基金特別会計）</v>
      </c>
      <c r="BZ38" s="655"/>
      <c r="CA38" s="655"/>
      <c r="CB38" s="655"/>
      <c r="CC38" s="655"/>
      <c r="CD38" s="655"/>
      <c r="CE38" s="655"/>
      <c r="CF38" s="655"/>
      <c r="CG38" s="655"/>
      <c r="CH38" s="655"/>
      <c r="CI38" s="655"/>
      <c r="CJ38" s="655"/>
      <c r="CK38" s="655"/>
      <c r="CL38" s="655"/>
      <c r="CM38" s="655"/>
      <c r="CN38" s="212"/>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9"/>
      <c r="DG38" s="656" t="str">
        <f>IF('各会計、関係団体の財政状況及び健全化判断比率'!BR11="","",'各会計、関係団体の財政状況及び健全化判断比率'!BR11)</f>
        <v/>
      </c>
      <c r="DH38" s="656"/>
      <c r="DI38" s="216"/>
      <c r="DJ38" s="184"/>
      <c r="DK38" s="184"/>
      <c r="DL38" s="184"/>
      <c r="DM38" s="184"/>
      <c r="DN38" s="184"/>
      <c r="DO38" s="184"/>
    </row>
    <row r="39" spans="1:119" ht="32.25" customHeight="1" x14ac:dyDescent="0.15">
      <c r="A39" s="185"/>
      <c r="B39" s="211"/>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2"/>
      <c r="U39" s="654" t="str">
        <f t="shared" si="4"/>
        <v/>
      </c>
      <c r="V39" s="654"/>
      <c r="W39" s="655"/>
      <c r="X39" s="655"/>
      <c r="Y39" s="655"/>
      <c r="Z39" s="655"/>
      <c r="AA39" s="655"/>
      <c r="AB39" s="655"/>
      <c r="AC39" s="655"/>
      <c r="AD39" s="655"/>
      <c r="AE39" s="655"/>
      <c r="AF39" s="655"/>
      <c r="AG39" s="655"/>
      <c r="AH39" s="655"/>
      <c r="AI39" s="655"/>
      <c r="AJ39" s="655"/>
      <c r="AK39" s="655"/>
      <c r="AL39" s="212"/>
      <c r="AM39" s="654" t="str">
        <f t="shared" si="0"/>
        <v/>
      </c>
      <c r="AN39" s="654"/>
      <c r="AO39" s="655"/>
      <c r="AP39" s="655"/>
      <c r="AQ39" s="655"/>
      <c r="AR39" s="655"/>
      <c r="AS39" s="655"/>
      <c r="AT39" s="655"/>
      <c r="AU39" s="655"/>
      <c r="AV39" s="655"/>
      <c r="AW39" s="655"/>
      <c r="AX39" s="655"/>
      <c r="AY39" s="655"/>
      <c r="AZ39" s="655"/>
      <c r="BA39" s="655"/>
      <c r="BB39" s="655"/>
      <c r="BC39" s="655"/>
      <c r="BD39" s="212"/>
      <c r="BE39" s="654" t="str">
        <f t="shared" si="1"/>
        <v/>
      </c>
      <c r="BF39" s="654"/>
      <c r="BG39" s="655"/>
      <c r="BH39" s="655"/>
      <c r="BI39" s="655"/>
      <c r="BJ39" s="655"/>
      <c r="BK39" s="655"/>
      <c r="BL39" s="655"/>
      <c r="BM39" s="655"/>
      <c r="BN39" s="655"/>
      <c r="BO39" s="655"/>
      <c r="BP39" s="655"/>
      <c r="BQ39" s="655"/>
      <c r="BR39" s="655"/>
      <c r="BS39" s="655"/>
      <c r="BT39" s="655"/>
      <c r="BU39" s="655"/>
      <c r="BV39" s="212"/>
      <c r="BW39" s="654">
        <f t="shared" si="2"/>
        <v>13</v>
      </c>
      <c r="BX39" s="654"/>
      <c r="BY39" s="655" t="str">
        <f>IF('各会計、関係団体の財政状況及び健全化判断比率'!B73="","",'各会計、関係団体の財政状況及び健全化判断比率'!B73)</f>
        <v>福岡県南広域水道企業団（用水供給事業会計）</v>
      </c>
      <c r="BZ39" s="655"/>
      <c r="CA39" s="655"/>
      <c r="CB39" s="655"/>
      <c r="CC39" s="655"/>
      <c r="CD39" s="655"/>
      <c r="CE39" s="655"/>
      <c r="CF39" s="655"/>
      <c r="CG39" s="655"/>
      <c r="CH39" s="655"/>
      <c r="CI39" s="655"/>
      <c r="CJ39" s="655"/>
      <c r="CK39" s="655"/>
      <c r="CL39" s="655"/>
      <c r="CM39" s="655"/>
      <c r="CN39" s="212"/>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9"/>
      <c r="DG39" s="656" t="str">
        <f>IF('各会計、関係団体の財政状況及び健全化判断比率'!BR12="","",'各会計、関係団体の財政状況及び健全化判断比率'!BR12)</f>
        <v/>
      </c>
      <c r="DH39" s="656"/>
      <c r="DI39" s="216"/>
      <c r="DJ39" s="184"/>
      <c r="DK39" s="184"/>
      <c r="DL39" s="184"/>
      <c r="DM39" s="184"/>
      <c r="DN39" s="184"/>
      <c r="DO39" s="184"/>
    </row>
    <row r="40" spans="1:119" ht="32.25" customHeight="1" x14ac:dyDescent="0.15">
      <c r="A40" s="185"/>
      <c r="B40" s="211"/>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2"/>
      <c r="U40" s="654" t="str">
        <f t="shared" si="4"/>
        <v/>
      </c>
      <c r="V40" s="654"/>
      <c r="W40" s="655"/>
      <c r="X40" s="655"/>
      <c r="Y40" s="655"/>
      <c r="Z40" s="655"/>
      <c r="AA40" s="655"/>
      <c r="AB40" s="655"/>
      <c r="AC40" s="655"/>
      <c r="AD40" s="655"/>
      <c r="AE40" s="655"/>
      <c r="AF40" s="655"/>
      <c r="AG40" s="655"/>
      <c r="AH40" s="655"/>
      <c r="AI40" s="655"/>
      <c r="AJ40" s="655"/>
      <c r="AK40" s="655"/>
      <c r="AL40" s="212"/>
      <c r="AM40" s="654" t="str">
        <f t="shared" si="0"/>
        <v/>
      </c>
      <c r="AN40" s="654"/>
      <c r="AO40" s="655"/>
      <c r="AP40" s="655"/>
      <c r="AQ40" s="655"/>
      <c r="AR40" s="655"/>
      <c r="AS40" s="655"/>
      <c r="AT40" s="655"/>
      <c r="AU40" s="655"/>
      <c r="AV40" s="655"/>
      <c r="AW40" s="655"/>
      <c r="AX40" s="655"/>
      <c r="AY40" s="655"/>
      <c r="AZ40" s="655"/>
      <c r="BA40" s="655"/>
      <c r="BB40" s="655"/>
      <c r="BC40" s="655"/>
      <c r="BD40" s="212"/>
      <c r="BE40" s="654" t="str">
        <f t="shared" si="1"/>
        <v/>
      </c>
      <c r="BF40" s="654"/>
      <c r="BG40" s="655"/>
      <c r="BH40" s="655"/>
      <c r="BI40" s="655"/>
      <c r="BJ40" s="655"/>
      <c r="BK40" s="655"/>
      <c r="BL40" s="655"/>
      <c r="BM40" s="655"/>
      <c r="BN40" s="655"/>
      <c r="BO40" s="655"/>
      <c r="BP40" s="655"/>
      <c r="BQ40" s="655"/>
      <c r="BR40" s="655"/>
      <c r="BS40" s="655"/>
      <c r="BT40" s="655"/>
      <c r="BU40" s="655"/>
      <c r="BV40" s="212"/>
      <c r="BW40" s="654">
        <f t="shared" si="2"/>
        <v>14</v>
      </c>
      <c r="BX40" s="654"/>
      <c r="BY40" s="655" t="str">
        <f>IF('各会計、関係団体の財政状況及び健全化判断比率'!B74="","",'各会計、関係団体の財政状況及び健全化判断比率'!B74)</f>
        <v>有明生活環境施設組合（一般会計）</v>
      </c>
      <c r="BZ40" s="655"/>
      <c r="CA40" s="655"/>
      <c r="CB40" s="655"/>
      <c r="CC40" s="655"/>
      <c r="CD40" s="655"/>
      <c r="CE40" s="655"/>
      <c r="CF40" s="655"/>
      <c r="CG40" s="655"/>
      <c r="CH40" s="655"/>
      <c r="CI40" s="655"/>
      <c r="CJ40" s="655"/>
      <c r="CK40" s="655"/>
      <c r="CL40" s="655"/>
      <c r="CM40" s="655"/>
      <c r="CN40" s="212"/>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9"/>
      <c r="DG40" s="656" t="str">
        <f>IF('各会計、関係団体の財政状況及び健全化判断比率'!BR13="","",'各会計、関係団体の財政状況及び健全化判断比率'!BR13)</f>
        <v/>
      </c>
      <c r="DH40" s="656"/>
      <c r="DI40" s="216"/>
      <c r="DJ40" s="184"/>
      <c r="DK40" s="184"/>
      <c r="DL40" s="184"/>
      <c r="DM40" s="184"/>
      <c r="DN40" s="184"/>
      <c r="DO40" s="184"/>
    </row>
    <row r="41" spans="1:119" ht="32.25" customHeight="1" x14ac:dyDescent="0.15">
      <c r="A41" s="185"/>
      <c r="B41" s="211"/>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2"/>
      <c r="U41" s="654" t="str">
        <f t="shared" si="4"/>
        <v/>
      </c>
      <c r="V41" s="654"/>
      <c r="W41" s="655"/>
      <c r="X41" s="655"/>
      <c r="Y41" s="655"/>
      <c r="Z41" s="655"/>
      <c r="AA41" s="655"/>
      <c r="AB41" s="655"/>
      <c r="AC41" s="655"/>
      <c r="AD41" s="655"/>
      <c r="AE41" s="655"/>
      <c r="AF41" s="655"/>
      <c r="AG41" s="655"/>
      <c r="AH41" s="655"/>
      <c r="AI41" s="655"/>
      <c r="AJ41" s="655"/>
      <c r="AK41" s="655"/>
      <c r="AL41" s="212"/>
      <c r="AM41" s="654" t="str">
        <f t="shared" si="0"/>
        <v/>
      </c>
      <c r="AN41" s="654"/>
      <c r="AO41" s="655"/>
      <c r="AP41" s="655"/>
      <c r="AQ41" s="655"/>
      <c r="AR41" s="655"/>
      <c r="AS41" s="655"/>
      <c r="AT41" s="655"/>
      <c r="AU41" s="655"/>
      <c r="AV41" s="655"/>
      <c r="AW41" s="655"/>
      <c r="AX41" s="655"/>
      <c r="AY41" s="655"/>
      <c r="AZ41" s="655"/>
      <c r="BA41" s="655"/>
      <c r="BB41" s="655"/>
      <c r="BC41" s="655"/>
      <c r="BD41" s="212"/>
      <c r="BE41" s="654" t="str">
        <f t="shared" si="1"/>
        <v/>
      </c>
      <c r="BF41" s="654"/>
      <c r="BG41" s="655"/>
      <c r="BH41" s="655"/>
      <c r="BI41" s="655"/>
      <c r="BJ41" s="655"/>
      <c r="BK41" s="655"/>
      <c r="BL41" s="655"/>
      <c r="BM41" s="655"/>
      <c r="BN41" s="655"/>
      <c r="BO41" s="655"/>
      <c r="BP41" s="655"/>
      <c r="BQ41" s="655"/>
      <c r="BR41" s="655"/>
      <c r="BS41" s="655"/>
      <c r="BT41" s="655"/>
      <c r="BU41" s="655"/>
      <c r="BV41" s="212"/>
      <c r="BW41" s="654">
        <f t="shared" si="2"/>
        <v>15</v>
      </c>
      <c r="BX41" s="654"/>
      <c r="BY41" s="655" t="str">
        <f>IF('各会計、関係団体の財政状況及び健全化判断比率'!B75="","",'各会計、関係団体の財政状況及び健全化判断比率'!B75)</f>
        <v>有明生活環境施設組合（広域火葬施設建設事業特別会計）</v>
      </c>
      <c r="BZ41" s="655"/>
      <c r="CA41" s="655"/>
      <c r="CB41" s="655"/>
      <c r="CC41" s="655"/>
      <c r="CD41" s="655"/>
      <c r="CE41" s="655"/>
      <c r="CF41" s="655"/>
      <c r="CG41" s="655"/>
      <c r="CH41" s="655"/>
      <c r="CI41" s="655"/>
      <c r="CJ41" s="655"/>
      <c r="CK41" s="655"/>
      <c r="CL41" s="655"/>
      <c r="CM41" s="655"/>
      <c r="CN41" s="212"/>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9"/>
      <c r="DG41" s="656" t="str">
        <f>IF('各会計、関係団体の財政状況及び健全化判断比率'!BR14="","",'各会計、関係団体の財政状況及び健全化判断比率'!BR14)</f>
        <v/>
      </c>
      <c r="DH41" s="656"/>
      <c r="DI41" s="216"/>
      <c r="DJ41" s="184"/>
      <c r="DK41" s="184"/>
      <c r="DL41" s="184"/>
      <c r="DM41" s="184"/>
      <c r="DN41" s="184"/>
      <c r="DO41" s="184"/>
    </row>
    <row r="42" spans="1:119" ht="32.25" customHeight="1" x14ac:dyDescent="0.15">
      <c r="A42" s="184"/>
      <c r="B42" s="211"/>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2"/>
      <c r="U42" s="654" t="str">
        <f t="shared" si="4"/>
        <v/>
      </c>
      <c r="V42" s="654"/>
      <c r="W42" s="655"/>
      <c r="X42" s="655"/>
      <c r="Y42" s="655"/>
      <c r="Z42" s="655"/>
      <c r="AA42" s="655"/>
      <c r="AB42" s="655"/>
      <c r="AC42" s="655"/>
      <c r="AD42" s="655"/>
      <c r="AE42" s="655"/>
      <c r="AF42" s="655"/>
      <c r="AG42" s="655"/>
      <c r="AH42" s="655"/>
      <c r="AI42" s="655"/>
      <c r="AJ42" s="655"/>
      <c r="AK42" s="655"/>
      <c r="AL42" s="212"/>
      <c r="AM42" s="654" t="str">
        <f t="shared" si="0"/>
        <v/>
      </c>
      <c r="AN42" s="654"/>
      <c r="AO42" s="655"/>
      <c r="AP42" s="655"/>
      <c r="AQ42" s="655"/>
      <c r="AR42" s="655"/>
      <c r="AS42" s="655"/>
      <c r="AT42" s="655"/>
      <c r="AU42" s="655"/>
      <c r="AV42" s="655"/>
      <c r="AW42" s="655"/>
      <c r="AX42" s="655"/>
      <c r="AY42" s="655"/>
      <c r="AZ42" s="655"/>
      <c r="BA42" s="655"/>
      <c r="BB42" s="655"/>
      <c r="BC42" s="655"/>
      <c r="BD42" s="212"/>
      <c r="BE42" s="654" t="str">
        <f t="shared" si="1"/>
        <v/>
      </c>
      <c r="BF42" s="654"/>
      <c r="BG42" s="655"/>
      <c r="BH42" s="655"/>
      <c r="BI42" s="655"/>
      <c r="BJ42" s="655"/>
      <c r="BK42" s="655"/>
      <c r="BL42" s="655"/>
      <c r="BM42" s="655"/>
      <c r="BN42" s="655"/>
      <c r="BO42" s="655"/>
      <c r="BP42" s="655"/>
      <c r="BQ42" s="655"/>
      <c r="BR42" s="655"/>
      <c r="BS42" s="655"/>
      <c r="BT42" s="655"/>
      <c r="BU42" s="655"/>
      <c r="BV42" s="212"/>
      <c r="BW42" s="654">
        <f t="shared" si="2"/>
        <v>16</v>
      </c>
      <c r="BX42" s="654"/>
      <c r="BY42" s="655" t="str">
        <f>IF('各会計、関係団体の財政状況及び健全化判断比率'!B76="","",'各会計、関係団体の財政状況及び健全化判断比率'!B76)</f>
        <v>有明生活環境施設組合（ごみ焼却施設建設事業特別会計）</v>
      </c>
      <c r="BZ42" s="655"/>
      <c r="CA42" s="655"/>
      <c r="CB42" s="655"/>
      <c r="CC42" s="655"/>
      <c r="CD42" s="655"/>
      <c r="CE42" s="655"/>
      <c r="CF42" s="655"/>
      <c r="CG42" s="655"/>
      <c r="CH42" s="655"/>
      <c r="CI42" s="655"/>
      <c r="CJ42" s="655"/>
      <c r="CK42" s="655"/>
      <c r="CL42" s="655"/>
      <c r="CM42" s="655"/>
      <c r="CN42" s="212"/>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9"/>
      <c r="DG42" s="656" t="str">
        <f>IF('各会計、関係団体の財政状況及び健全化判断比率'!BR15="","",'各会計、関係団体の財政状況及び健全化判断比率'!BR15)</f>
        <v/>
      </c>
      <c r="DH42" s="656"/>
      <c r="DI42" s="216"/>
      <c r="DJ42" s="184"/>
      <c r="DK42" s="184"/>
      <c r="DL42" s="184"/>
      <c r="DM42" s="184"/>
      <c r="DN42" s="184"/>
      <c r="DO42" s="184"/>
    </row>
    <row r="43" spans="1:119" ht="32.25" customHeight="1" x14ac:dyDescent="0.15">
      <c r="A43" s="184"/>
      <c r="B43" s="211"/>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2"/>
      <c r="U43" s="654" t="str">
        <f t="shared" si="4"/>
        <v/>
      </c>
      <c r="V43" s="654"/>
      <c r="W43" s="655"/>
      <c r="X43" s="655"/>
      <c r="Y43" s="655"/>
      <c r="Z43" s="655"/>
      <c r="AA43" s="655"/>
      <c r="AB43" s="655"/>
      <c r="AC43" s="655"/>
      <c r="AD43" s="655"/>
      <c r="AE43" s="655"/>
      <c r="AF43" s="655"/>
      <c r="AG43" s="655"/>
      <c r="AH43" s="655"/>
      <c r="AI43" s="655"/>
      <c r="AJ43" s="655"/>
      <c r="AK43" s="655"/>
      <c r="AL43" s="212"/>
      <c r="AM43" s="654" t="str">
        <f t="shared" si="0"/>
        <v/>
      </c>
      <c r="AN43" s="654"/>
      <c r="AO43" s="655"/>
      <c r="AP43" s="655"/>
      <c r="AQ43" s="655"/>
      <c r="AR43" s="655"/>
      <c r="AS43" s="655"/>
      <c r="AT43" s="655"/>
      <c r="AU43" s="655"/>
      <c r="AV43" s="655"/>
      <c r="AW43" s="655"/>
      <c r="AX43" s="655"/>
      <c r="AY43" s="655"/>
      <c r="AZ43" s="655"/>
      <c r="BA43" s="655"/>
      <c r="BB43" s="655"/>
      <c r="BC43" s="655"/>
      <c r="BD43" s="212"/>
      <c r="BE43" s="654" t="str">
        <f t="shared" si="1"/>
        <v/>
      </c>
      <c r="BF43" s="654"/>
      <c r="BG43" s="655"/>
      <c r="BH43" s="655"/>
      <c r="BI43" s="655"/>
      <c r="BJ43" s="655"/>
      <c r="BK43" s="655"/>
      <c r="BL43" s="655"/>
      <c r="BM43" s="655"/>
      <c r="BN43" s="655"/>
      <c r="BO43" s="655"/>
      <c r="BP43" s="655"/>
      <c r="BQ43" s="655"/>
      <c r="BR43" s="655"/>
      <c r="BS43" s="655"/>
      <c r="BT43" s="655"/>
      <c r="BU43" s="655"/>
      <c r="BV43" s="212"/>
      <c r="BW43" s="654">
        <f t="shared" si="2"/>
        <v>17</v>
      </c>
      <c r="BX43" s="654"/>
      <c r="BY43" s="655" t="str">
        <f>IF('各会計、関係団体の財政状況及び健全化判断比率'!B77="","",'各会計、関係団体の財政状況及び健全化判断比率'!B77)</f>
        <v>福岡県自治振興組合（一般会計）</v>
      </c>
      <c r="BZ43" s="655"/>
      <c r="CA43" s="655"/>
      <c r="CB43" s="655"/>
      <c r="CC43" s="655"/>
      <c r="CD43" s="655"/>
      <c r="CE43" s="655"/>
      <c r="CF43" s="655"/>
      <c r="CG43" s="655"/>
      <c r="CH43" s="655"/>
      <c r="CI43" s="655"/>
      <c r="CJ43" s="655"/>
      <c r="CK43" s="655"/>
      <c r="CL43" s="655"/>
      <c r="CM43" s="655"/>
      <c r="CN43" s="212"/>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9"/>
      <c r="DG43" s="656" t="str">
        <f>IF('各会計、関係団体の財政状況及び健全化判断比率'!BR16="","",'各会計、関係団体の財政状況及び健全化判断比率'!BR16)</f>
        <v/>
      </c>
      <c r="DH43" s="65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geTwb5+4RrdGsa8liPFOmBdeZHYgRPZARsrzUQMxWSIKVYQiCjKyWAUuJeT8riId/16iSlfUZ4NT+oR7OInXZQ==" saltValue="9RGYoFCj6RzFtlNEK1nn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6" t="s">
        <v>561</v>
      </c>
      <c r="D34" s="1246"/>
      <c r="E34" s="1247"/>
      <c r="F34" s="32">
        <v>11.67</v>
      </c>
      <c r="G34" s="33">
        <v>11.65</v>
      </c>
      <c r="H34" s="33">
        <v>11.89</v>
      </c>
      <c r="I34" s="33">
        <v>12.2</v>
      </c>
      <c r="J34" s="34">
        <v>12.38</v>
      </c>
      <c r="K34" s="22"/>
      <c r="L34" s="22"/>
      <c r="M34" s="22"/>
      <c r="N34" s="22"/>
      <c r="O34" s="22"/>
      <c r="P34" s="22"/>
    </row>
    <row r="35" spans="1:16" ht="39" customHeight="1" x14ac:dyDescent="0.15">
      <c r="A35" s="22"/>
      <c r="B35" s="35"/>
      <c r="C35" s="1240" t="s">
        <v>562</v>
      </c>
      <c r="D35" s="1241"/>
      <c r="E35" s="1242"/>
      <c r="F35" s="36">
        <v>5.92</v>
      </c>
      <c r="G35" s="37">
        <v>6.3</v>
      </c>
      <c r="H35" s="37">
        <v>5.05</v>
      </c>
      <c r="I35" s="37">
        <v>4.71</v>
      </c>
      <c r="J35" s="38">
        <v>4.3</v>
      </c>
      <c r="K35" s="22"/>
      <c r="L35" s="22"/>
      <c r="M35" s="22"/>
      <c r="N35" s="22"/>
      <c r="O35" s="22"/>
      <c r="P35" s="22"/>
    </row>
    <row r="36" spans="1:16" ht="39" customHeight="1" x14ac:dyDescent="0.15">
      <c r="A36" s="22"/>
      <c r="B36" s="35"/>
      <c r="C36" s="1240" t="s">
        <v>563</v>
      </c>
      <c r="D36" s="1241"/>
      <c r="E36" s="1242"/>
      <c r="F36" s="36">
        <v>0.24</v>
      </c>
      <c r="G36" s="37">
        <v>0.21</v>
      </c>
      <c r="H36" s="37">
        <v>0.4</v>
      </c>
      <c r="I36" s="37">
        <v>0.19</v>
      </c>
      <c r="J36" s="38">
        <v>0.71</v>
      </c>
      <c r="K36" s="22"/>
      <c r="L36" s="22"/>
      <c r="M36" s="22"/>
      <c r="N36" s="22"/>
      <c r="O36" s="22"/>
      <c r="P36" s="22"/>
    </row>
    <row r="37" spans="1:16" ht="39" customHeight="1" x14ac:dyDescent="0.15">
      <c r="A37" s="22"/>
      <c r="B37" s="35"/>
      <c r="C37" s="1240" t="s">
        <v>564</v>
      </c>
      <c r="D37" s="1241"/>
      <c r="E37" s="1242"/>
      <c r="F37" s="36" t="s">
        <v>565</v>
      </c>
      <c r="G37" s="37">
        <v>0.65</v>
      </c>
      <c r="H37" s="37">
        <v>1.37</v>
      </c>
      <c r="I37" s="37">
        <v>1.19</v>
      </c>
      <c r="J37" s="38">
        <v>0.61</v>
      </c>
      <c r="K37" s="22"/>
      <c r="L37" s="22"/>
      <c r="M37" s="22"/>
      <c r="N37" s="22"/>
      <c r="O37" s="22"/>
      <c r="P37" s="22"/>
    </row>
    <row r="38" spans="1:16" ht="39" customHeight="1" x14ac:dyDescent="0.15">
      <c r="A38" s="22"/>
      <c r="B38" s="35"/>
      <c r="C38" s="1240" t="s">
        <v>566</v>
      </c>
      <c r="D38" s="1241"/>
      <c r="E38" s="1242"/>
      <c r="F38" s="36">
        <v>0.01</v>
      </c>
      <c r="G38" s="37">
        <v>0.03</v>
      </c>
      <c r="H38" s="37">
        <v>0.02</v>
      </c>
      <c r="I38" s="37">
        <v>7.0000000000000007E-2</v>
      </c>
      <c r="J38" s="38">
        <v>7.0000000000000007E-2</v>
      </c>
      <c r="K38" s="22"/>
      <c r="L38" s="22"/>
      <c r="M38" s="22"/>
      <c r="N38" s="22"/>
      <c r="O38" s="22"/>
      <c r="P38" s="22"/>
    </row>
    <row r="39" spans="1:16" ht="39" customHeight="1" x14ac:dyDescent="0.15">
      <c r="A39" s="22"/>
      <c r="B39" s="35"/>
      <c r="C39" s="1240" t="s">
        <v>567</v>
      </c>
      <c r="D39" s="1241"/>
      <c r="E39" s="1242"/>
      <c r="F39" s="36">
        <v>0.01</v>
      </c>
      <c r="G39" s="37">
        <v>0.02</v>
      </c>
      <c r="H39" s="37">
        <v>0.02</v>
      </c>
      <c r="I39" s="37">
        <v>0.02</v>
      </c>
      <c r="J39" s="38">
        <v>0.02</v>
      </c>
      <c r="K39" s="22"/>
      <c r="L39" s="22"/>
      <c r="M39" s="22"/>
      <c r="N39" s="22"/>
      <c r="O39" s="22"/>
      <c r="P39" s="22"/>
    </row>
    <row r="40" spans="1:16" ht="39" customHeight="1" x14ac:dyDescent="0.15">
      <c r="A40" s="22"/>
      <c r="B40" s="35"/>
      <c r="C40" s="1240" t="s">
        <v>568</v>
      </c>
      <c r="D40" s="1241"/>
      <c r="E40" s="1242"/>
      <c r="F40" s="36">
        <v>0</v>
      </c>
      <c r="G40" s="37">
        <v>0</v>
      </c>
      <c r="H40" s="37">
        <v>0</v>
      </c>
      <c r="I40" s="37">
        <v>0</v>
      </c>
      <c r="J40" s="38">
        <v>0</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569</v>
      </c>
      <c r="D42" s="1241"/>
      <c r="E42" s="1242"/>
      <c r="F42" s="36" t="s">
        <v>527</v>
      </c>
      <c r="G42" s="37" t="s">
        <v>527</v>
      </c>
      <c r="H42" s="37" t="s">
        <v>527</v>
      </c>
      <c r="I42" s="37" t="s">
        <v>527</v>
      </c>
      <c r="J42" s="38" t="s">
        <v>527</v>
      </c>
      <c r="K42" s="22"/>
      <c r="L42" s="22"/>
      <c r="M42" s="22"/>
      <c r="N42" s="22"/>
      <c r="O42" s="22"/>
      <c r="P42" s="22"/>
    </row>
    <row r="43" spans="1:16" ht="39" customHeight="1" thickBot="1" x14ac:dyDescent="0.2">
      <c r="A43" s="22"/>
      <c r="B43" s="40"/>
      <c r="C43" s="1243" t="s">
        <v>570</v>
      </c>
      <c r="D43" s="1244"/>
      <c r="E43" s="1245"/>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ucshurXfEuHZpZMGHR0XQwic8okmHb6SECGwzYaIO872JYWM0SDTAdQxYLHww4TM5ry8OZQ7eKPn4UOqncXQ==" saltValue="XE1VQIuDmlIIyOfLrbfj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3324</v>
      </c>
      <c r="L45" s="60">
        <v>3261</v>
      </c>
      <c r="M45" s="60">
        <v>2859</v>
      </c>
      <c r="N45" s="60">
        <v>2995</v>
      </c>
      <c r="O45" s="61">
        <v>3074</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527</v>
      </c>
      <c r="L46" s="64" t="s">
        <v>527</v>
      </c>
      <c r="M46" s="64" t="s">
        <v>527</v>
      </c>
      <c r="N46" s="64" t="s">
        <v>527</v>
      </c>
      <c r="O46" s="65" t="s">
        <v>527</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527</v>
      </c>
      <c r="L47" s="64" t="s">
        <v>527</v>
      </c>
      <c r="M47" s="64" t="s">
        <v>527</v>
      </c>
      <c r="N47" s="64" t="s">
        <v>527</v>
      </c>
      <c r="O47" s="65" t="s">
        <v>527</v>
      </c>
      <c r="P47" s="48"/>
      <c r="Q47" s="48"/>
      <c r="R47" s="48"/>
      <c r="S47" s="48"/>
      <c r="T47" s="48"/>
      <c r="U47" s="48"/>
    </row>
    <row r="48" spans="1:21" ht="30.75" customHeight="1" x14ac:dyDescent="0.15">
      <c r="A48" s="48"/>
      <c r="B48" s="1250"/>
      <c r="C48" s="1251"/>
      <c r="D48" s="62"/>
      <c r="E48" s="1256" t="s">
        <v>15</v>
      </c>
      <c r="F48" s="1256"/>
      <c r="G48" s="1256"/>
      <c r="H48" s="1256"/>
      <c r="I48" s="1256"/>
      <c r="J48" s="1257"/>
      <c r="K48" s="63">
        <v>456</v>
      </c>
      <c r="L48" s="64">
        <v>461</v>
      </c>
      <c r="M48" s="64">
        <v>464</v>
      </c>
      <c r="N48" s="64">
        <v>471</v>
      </c>
      <c r="O48" s="65">
        <v>466</v>
      </c>
      <c r="P48" s="48"/>
      <c r="Q48" s="48"/>
      <c r="R48" s="48"/>
      <c r="S48" s="48"/>
      <c r="T48" s="48"/>
      <c r="U48" s="48"/>
    </row>
    <row r="49" spans="1:21" ht="30.75" customHeight="1" x14ac:dyDescent="0.15">
      <c r="A49" s="48"/>
      <c r="B49" s="1250"/>
      <c r="C49" s="1251"/>
      <c r="D49" s="62"/>
      <c r="E49" s="1256" t="s">
        <v>16</v>
      </c>
      <c r="F49" s="1256"/>
      <c r="G49" s="1256"/>
      <c r="H49" s="1256"/>
      <c r="I49" s="1256"/>
      <c r="J49" s="1257"/>
      <c r="K49" s="63">
        <v>36</v>
      </c>
      <c r="L49" s="64">
        <v>36</v>
      </c>
      <c r="M49" s="64">
        <v>36</v>
      </c>
      <c r="N49" s="64">
        <v>34</v>
      </c>
      <c r="O49" s="65">
        <v>34</v>
      </c>
      <c r="P49" s="48"/>
      <c r="Q49" s="48"/>
      <c r="R49" s="48"/>
      <c r="S49" s="48"/>
      <c r="T49" s="48"/>
      <c r="U49" s="48"/>
    </row>
    <row r="50" spans="1:21" ht="30.75" customHeight="1" x14ac:dyDescent="0.15">
      <c r="A50" s="48"/>
      <c r="B50" s="1250"/>
      <c r="C50" s="1251"/>
      <c r="D50" s="62"/>
      <c r="E50" s="1256" t="s">
        <v>17</v>
      </c>
      <c r="F50" s="1256"/>
      <c r="G50" s="1256"/>
      <c r="H50" s="1256"/>
      <c r="I50" s="1256"/>
      <c r="J50" s="1257"/>
      <c r="K50" s="63">
        <v>106</v>
      </c>
      <c r="L50" s="64">
        <v>120</v>
      </c>
      <c r="M50" s="64">
        <v>113</v>
      </c>
      <c r="N50" s="64">
        <v>93</v>
      </c>
      <c r="O50" s="65">
        <v>79</v>
      </c>
      <c r="P50" s="48"/>
      <c r="Q50" s="48"/>
      <c r="R50" s="48"/>
      <c r="S50" s="48"/>
      <c r="T50" s="48"/>
      <c r="U50" s="48"/>
    </row>
    <row r="51" spans="1:21" ht="30.75" customHeight="1" x14ac:dyDescent="0.15">
      <c r="A51" s="48"/>
      <c r="B51" s="1252"/>
      <c r="C51" s="1253"/>
      <c r="D51" s="66"/>
      <c r="E51" s="1256" t="s">
        <v>18</v>
      </c>
      <c r="F51" s="1256"/>
      <c r="G51" s="1256"/>
      <c r="H51" s="1256"/>
      <c r="I51" s="1256"/>
      <c r="J51" s="1257"/>
      <c r="K51" s="63">
        <v>0</v>
      </c>
      <c r="L51" s="64">
        <v>0</v>
      </c>
      <c r="M51" s="64">
        <v>0</v>
      </c>
      <c r="N51" s="64">
        <v>0</v>
      </c>
      <c r="O51" s="65">
        <v>0</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2803</v>
      </c>
      <c r="L52" s="64">
        <v>2744</v>
      </c>
      <c r="M52" s="64">
        <v>2813</v>
      </c>
      <c r="N52" s="64">
        <v>2892</v>
      </c>
      <c r="O52" s="65">
        <v>2955</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1119</v>
      </c>
      <c r="L53" s="69">
        <v>1134</v>
      </c>
      <c r="M53" s="69">
        <v>659</v>
      </c>
      <c r="N53" s="69">
        <v>701</v>
      </c>
      <c r="O53" s="70">
        <v>698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4" t="s">
        <v>25</v>
      </c>
      <c r="C57" s="1265"/>
      <c r="D57" s="1268" t="s">
        <v>26</v>
      </c>
      <c r="E57" s="1269"/>
      <c r="F57" s="1269"/>
      <c r="G57" s="1269"/>
      <c r="H57" s="1269"/>
      <c r="I57" s="1269"/>
      <c r="J57" s="1270"/>
      <c r="K57" s="83" t="s">
        <v>604</v>
      </c>
      <c r="L57" s="83" t="s">
        <v>604</v>
      </c>
      <c r="M57" s="83" t="s">
        <v>604</v>
      </c>
      <c r="N57" s="83" t="s">
        <v>604</v>
      </c>
      <c r="O57" s="84" t="s">
        <v>605</v>
      </c>
    </row>
    <row r="58" spans="1:21" ht="31.5" customHeight="1" thickBot="1" x14ac:dyDescent="0.2">
      <c r="B58" s="1266"/>
      <c r="C58" s="1267"/>
      <c r="D58" s="1271" t="s">
        <v>27</v>
      </c>
      <c r="E58" s="1272"/>
      <c r="F58" s="1272"/>
      <c r="G58" s="1272"/>
      <c r="H58" s="1272"/>
      <c r="I58" s="1272"/>
      <c r="J58" s="1273"/>
      <c r="K58" s="85" t="s">
        <v>604</v>
      </c>
      <c r="L58" s="85" t="s">
        <v>604</v>
      </c>
      <c r="M58" s="85" t="s">
        <v>604</v>
      </c>
      <c r="N58" s="85" t="s">
        <v>604</v>
      </c>
      <c r="O58" s="86" t="s">
        <v>605</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Ezx6pxG+1rBHNiA+8T/o6gxQUQZ5low3WbRgLk8sOWqr9BF7j2Z3SNTqjDRt2bIbw3AamdxZz0nhTGMqaR0CQ==" saltValue="YJdVuTnqfmc2+FVR91R5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554</v>
      </c>
      <c r="J40" s="98" t="s">
        <v>555</v>
      </c>
      <c r="K40" s="98" t="s">
        <v>556</v>
      </c>
      <c r="L40" s="98" t="s">
        <v>557</v>
      </c>
      <c r="M40" s="99" t="s">
        <v>558</v>
      </c>
    </row>
    <row r="41" spans="2:13" ht="27.75" customHeight="1" x14ac:dyDescent="0.15">
      <c r="B41" s="1274" t="s">
        <v>30</v>
      </c>
      <c r="C41" s="1275"/>
      <c r="D41" s="100"/>
      <c r="E41" s="1280" t="s">
        <v>31</v>
      </c>
      <c r="F41" s="1280"/>
      <c r="G41" s="1280"/>
      <c r="H41" s="1281"/>
      <c r="I41" s="101">
        <v>34001</v>
      </c>
      <c r="J41" s="102">
        <v>30699</v>
      </c>
      <c r="K41" s="102">
        <v>30120</v>
      </c>
      <c r="L41" s="102">
        <v>31350</v>
      </c>
      <c r="M41" s="103">
        <v>32416</v>
      </c>
    </row>
    <row r="42" spans="2:13" ht="27.75" customHeight="1" x14ac:dyDescent="0.15">
      <c r="B42" s="1276"/>
      <c r="C42" s="1277"/>
      <c r="D42" s="104"/>
      <c r="E42" s="1282" t="s">
        <v>32</v>
      </c>
      <c r="F42" s="1282"/>
      <c r="G42" s="1282"/>
      <c r="H42" s="1283"/>
      <c r="I42" s="105">
        <v>894</v>
      </c>
      <c r="J42" s="106">
        <v>805</v>
      </c>
      <c r="K42" s="106">
        <v>660</v>
      </c>
      <c r="L42" s="106">
        <v>581</v>
      </c>
      <c r="M42" s="107">
        <v>756</v>
      </c>
    </row>
    <row r="43" spans="2:13" ht="27.75" customHeight="1" x14ac:dyDescent="0.15">
      <c r="B43" s="1276"/>
      <c r="C43" s="1277"/>
      <c r="D43" s="104"/>
      <c r="E43" s="1282" t="s">
        <v>33</v>
      </c>
      <c r="F43" s="1282"/>
      <c r="G43" s="1282"/>
      <c r="H43" s="1283"/>
      <c r="I43" s="105">
        <v>6901</v>
      </c>
      <c r="J43" s="106">
        <v>6876</v>
      </c>
      <c r="K43" s="106">
        <v>6918</v>
      </c>
      <c r="L43" s="106">
        <v>6582</v>
      </c>
      <c r="M43" s="107">
        <v>6282</v>
      </c>
    </row>
    <row r="44" spans="2:13" ht="27.75" customHeight="1" x14ac:dyDescent="0.15">
      <c r="B44" s="1276"/>
      <c r="C44" s="1277"/>
      <c r="D44" s="104"/>
      <c r="E44" s="1282" t="s">
        <v>34</v>
      </c>
      <c r="F44" s="1282"/>
      <c r="G44" s="1282"/>
      <c r="H44" s="1283"/>
      <c r="I44" s="105">
        <v>4</v>
      </c>
      <c r="J44" s="106">
        <v>2</v>
      </c>
      <c r="K44" s="106" t="s">
        <v>527</v>
      </c>
      <c r="L44" s="106" t="s">
        <v>527</v>
      </c>
      <c r="M44" s="107" t="s">
        <v>527</v>
      </c>
    </row>
    <row r="45" spans="2:13" ht="27.75" customHeight="1" x14ac:dyDescent="0.15">
      <c r="B45" s="1276"/>
      <c r="C45" s="1277"/>
      <c r="D45" s="104"/>
      <c r="E45" s="1282" t="s">
        <v>35</v>
      </c>
      <c r="F45" s="1282"/>
      <c r="G45" s="1282"/>
      <c r="H45" s="1283"/>
      <c r="I45" s="105">
        <v>4794</v>
      </c>
      <c r="J45" s="106">
        <v>4618</v>
      </c>
      <c r="K45" s="106">
        <v>4552</v>
      </c>
      <c r="L45" s="106">
        <v>4435</v>
      </c>
      <c r="M45" s="107">
        <v>4222</v>
      </c>
    </row>
    <row r="46" spans="2:13" ht="27.75" customHeight="1" x14ac:dyDescent="0.15">
      <c r="B46" s="1276"/>
      <c r="C46" s="1277"/>
      <c r="D46" s="108"/>
      <c r="E46" s="1282" t="s">
        <v>36</v>
      </c>
      <c r="F46" s="1282"/>
      <c r="G46" s="1282"/>
      <c r="H46" s="1283"/>
      <c r="I46" s="105">
        <v>0</v>
      </c>
      <c r="J46" s="106" t="s">
        <v>527</v>
      </c>
      <c r="K46" s="106">
        <v>2</v>
      </c>
      <c r="L46" s="106">
        <v>1</v>
      </c>
      <c r="M46" s="107">
        <v>2</v>
      </c>
    </row>
    <row r="47" spans="2:13" ht="27.75" customHeight="1" x14ac:dyDescent="0.15">
      <c r="B47" s="1276"/>
      <c r="C47" s="1277"/>
      <c r="D47" s="109"/>
      <c r="E47" s="1284" t="s">
        <v>37</v>
      </c>
      <c r="F47" s="1285"/>
      <c r="G47" s="1285"/>
      <c r="H47" s="1286"/>
      <c r="I47" s="105" t="s">
        <v>527</v>
      </c>
      <c r="J47" s="106" t="s">
        <v>527</v>
      </c>
      <c r="K47" s="106" t="s">
        <v>527</v>
      </c>
      <c r="L47" s="106" t="s">
        <v>527</v>
      </c>
      <c r="M47" s="107" t="s">
        <v>527</v>
      </c>
    </row>
    <row r="48" spans="2:13" ht="27.75" customHeight="1" x14ac:dyDescent="0.15">
      <c r="B48" s="1276"/>
      <c r="C48" s="1277"/>
      <c r="D48" s="104"/>
      <c r="E48" s="1282" t="s">
        <v>38</v>
      </c>
      <c r="F48" s="1282"/>
      <c r="G48" s="1282"/>
      <c r="H48" s="1283"/>
      <c r="I48" s="105" t="s">
        <v>527</v>
      </c>
      <c r="J48" s="106" t="s">
        <v>527</v>
      </c>
      <c r="K48" s="106" t="s">
        <v>527</v>
      </c>
      <c r="L48" s="106" t="s">
        <v>527</v>
      </c>
      <c r="M48" s="107" t="s">
        <v>527</v>
      </c>
    </row>
    <row r="49" spans="2:13" ht="27.75" customHeight="1" x14ac:dyDescent="0.15">
      <c r="B49" s="1278"/>
      <c r="C49" s="1279"/>
      <c r="D49" s="104"/>
      <c r="E49" s="1282" t="s">
        <v>39</v>
      </c>
      <c r="F49" s="1282"/>
      <c r="G49" s="1282"/>
      <c r="H49" s="1283"/>
      <c r="I49" s="105" t="s">
        <v>527</v>
      </c>
      <c r="J49" s="106" t="s">
        <v>527</v>
      </c>
      <c r="K49" s="106" t="s">
        <v>527</v>
      </c>
      <c r="L49" s="106" t="s">
        <v>527</v>
      </c>
      <c r="M49" s="107" t="s">
        <v>527</v>
      </c>
    </row>
    <row r="50" spans="2:13" ht="27.75" customHeight="1" x14ac:dyDescent="0.15">
      <c r="B50" s="1287" t="s">
        <v>40</v>
      </c>
      <c r="C50" s="1288"/>
      <c r="D50" s="110"/>
      <c r="E50" s="1282" t="s">
        <v>41</v>
      </c>
      <c r="F50" s="1282"/>
      <c r="G50" s="1282"/>
      <c r="H50" s="1283"/>
      <c r="I50" s="105">
        <v>11894</v>
      </c>
      <c r="J50" s="106">
        <v>9923</v>
      </c>
      <c r="K50" s="106">
        <v>10618</v>
      </c>
      <c r="L50" s="106">
        <v>11101</v>
      </c>
      <c r="M50" s="107">
        <v>11065</v>
      </c>
    </row>
    <row r="51" spans="2:13" ht="27.75" customHeight="1" x14ac:dyDescent="0.15">
      <c r="B51" s="1276"/>
      <c r="C51" s="1277"/>
      <c r="D51" s="104"/>
      <c r="E51" s="1282" t="s">
        <v>42</v>
      </c>
      <c r="F51" s="1282"/>
      <c r="G51" s="1282"/>
      <c r="H51" s="1283"/>
      <c r="I51" s="105">
        <v>865</v>
      </c>
      <c r="J51" s="106">
        <v>843</v>
      </c>
      <c r="K51" s="106">
        <v>781</v>
      </c>
      <c r="L51" s="106">
        <v>814</v>
      </c>
      <c r="M51" s="107">
        <v>910</v>
      </c>
    </row>
    <row r="52" spans="2:13" ht="27.75" customHeight="1" x14ac:dyDescent="0.15">
      <c r="B52" s="1278"/>
      <c r="C52" s="1279"/>
      <c r="D52" s="104"/>
      <c r="E52" s="1282" t="s">
        <v>43</v>
      </c>
      <c r="F52" s="1282"/>
      <c r="G52" s="1282"/>
      <c r="H52" s="1283"/>
      <c r="I52" s="105">
        <v>29761</v>
      </c>
      <c r="J52" s="106">
        <v>29226</v>
      </c>
      <c r="K52" s="106">
        <v>28395</v>
      </c>
      <c r="L52" s="106">
        <v>28755</v>
      </c>
      <c r="M52" s="107">
        <v>28702</v>
      </c>
    </row>
    <row r="53" spans="2:13" ht="27.75" customHeight="1" thickBot="1" x14ac:dyDescent="0.2">
      <c r="B53" s="1289" t="s">
        <v>44</v>
      </c>
      <c r="C53" s="1290"/>
      <c r="D53" s="111"/>
      <c r="E53" s="1291" t="s">
        <v>45</v>
      </c>
      <c r="F53" s="1291"/>
      <c r="G53" s="1291"/>
      <c r="H53" s="1292"/>
      <c r="I53" s="112">
        <v>4074</v>
      </c>
      <c r="J53" s="113">
        <v>3006</v>
      </c>
      <c r="K53" s="113">
        <v>2460</v>
      </c>
      <c r="L53" s="113">
        <v>2278</v>
      </c>
      <c r="M53" s="114">
        <v>3001</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Um+bFgcAcm7toptg++QoKkQ58214Lvgax0/BXhZoUfhy7HtidJPHSRfW+q8lv5XwAd4g5106V6vmfa6EHo5Mw==" saltValue="3WQ1Rrr6vGXz5VsExwUQ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556</v>
      </c>
      <c r="G54" s="123" t="s">
        <v>557</v>
      </c>
      <c r="H54" s="124" t="s">
        <v>558</v>
      </c>
    </row>
    <row r="55" spans="2:8" ht="52.5" customHeight="1" x14ac:dyDescent="0.15">
      <c r="B55" s="125"/>
      <c r="C55" s="1301" t="s">
        <v>48</v>
      </c>
      <c r="D55" s="1301"/>
      <c r="E55" s="1302"/>
      <c r="F55" s="126">
        <v>5571</v>
      </c>
      <c r="G55" s="126">
        <v>5996</v>
      </c>
      <c r="H55" s="127">
        <v>5511</v>
      </c>
    </row>
    <row r="56" spans="2:8" ht="52.5" customHeight="1" x14ac:dyDescent="0.15">
      <c r="B56" s="128"/>
      <c r="C56" s="1303" t="s">
        <v>49</v>
      </c>
      <c r="D56" s="1303"/>
      <c r="E56" s="1304"/>
      <c r="F56" s="129">
        <v>3126</v>
      </c>
      <c r="G56" s="129">
        <v>3129</v>
      </c>
      <c r="H56" s="130">
        <v>3073</v>
      </c>
    </row>
    <row r="57" spans="2:8" ht="53.25" customHeight="1" x14ac:dyDescent="0.15">
      <c r="B57" s="128"/>
      <c r="C57" s="1305" t="s">
        <v>50</v>
      </c>
      <c r="D57" s="1305"/>
      <c r="E57" s="1306"/>
      <c r="F57" s="131">
        <v>3740</v>
      </c>
      <c r="G57" s="131">
        <v>3764</v>
      </c>
      <c r="H57" s="132">
        <v>4254</v>
      </c>
    </row>
    <row r="58" spans="2:8" ht="45.75" customHeight="1" x14ac:dyDescent="0.15">
      <c r="B58" s="133"/>
      <c r="C58" s="1293" t="s">
        <v>606</v>
      </c>
      <c r="D58" s="1294"/>
      <c r="E58" s="1295"/>
      <c r="F58" s="134">
        <v>2508</v>
      </c>
      <c r="G58" s="134">
        <v>2476</v>
      </c>
      <c r="H58" s="135">
        <v>2459</v>
      </c>
    </row>
    <row r="59" spans="2:8" ht="45.75" customHeight="1" x14ac:dyDescent="0.15">
      <c r="B59" s="133"/>
      <c r="C59" s="1293" t="s">
        <v>607</v>
      </c>
      <c r="D59" s="1294"/>
      <c r="E59" s="1295"/>
      <c r="F59" s="134">
        <v>694</v>
      </c>
      <c r="G59" s="134">
        <v>734</v>
      </c>
      <c r="H59" s="135">
        <v>725</v>
      </c>
    </row>
    <row r="60" spans="2:8" ht="45.75" customHeight="1" x14ac:dyDescent="0.15">
      <c r="B60" s="133"/>
      <c r="C60" s="1293" t="s">
        <v>608</v>
      </c>
      <c r="D60" s="1294"/>
      <c r="E60" s="1295"/>
      <c r="F60" s="134">
        <v>538</v>
      </c>
      <c r="G60" s="134">
        <v>539</v>
      </c>
      <c r="H60" s="135">
        <v>540</v>
      </c>
    </row>
    <row r="61" spans="2:8" ht="45.75" customHeight="1" x14ac:dyDescent="0.15">
      <c r="B61" s="133"/>
      <c r="C61" s="1293" t="s">
        <v>609</v>
      </c>
      <c r="D61" s="1294"/>
      <c r="E61" s="1295"/>
      <c r="F61" s="134" t="s">
        <v>527</v>
      </c>
      <c r="G61" s="134">
        <v>15</v>
      </c>
      <c r="H61" s="135">
        <v>527</v>
      </c>
    </row>
    <row r="62" spans="2:8" ht="45.75" customHeight="1" thickBot="1" x14ac:dyDescent="0.2">
      <c r="B62" s="136"/>
      <c r="C62" s="1296" t="s">
        <v>611</v>
      </c>
      <c r="D62" s="1297"/>
      <c r="E62" s="1298"/>
      <c r="F62" s="137" t="s">
        <v>610</v>
      </c>
      <c r="G62" s="137" t="s">
        <v>610</v>
      </c>
      <c r="H62" s="138">
        <v>3</v>
      </c>
    </row>
    <row r="63" spans="2:8" ht="52.5" customHeight="1" thickBot="1" x14ac:dyDescent="0.2">
      <c r="B63" s="139"/>
      <c r="C63" s="1299" t="s">
        <v>51</v>
      </c>
      <c r="D63" s="1299"/>
      <c r="E63" s="1300"/>
      <c r="F63" s="140">
        <v>12437</v>
      </c>
      <c r="G63" s="140">
        <v>12889</v>
      </c>
      <c r="H63" s="141">
        <v>12838</v>
      </c>
    </row>
    <row r="64" spans="2:8" ht="15" customHeight="1" x14ac:dyDescent="0.15"/>
  </sheetData>
  <sheetProtection algorithmName="SHA-512" hashValue="TnhPfqcU/SnXeCPU86mhY4wy2RZ/vqI2qwJTb7+S4e/WSThYrJ1IcQLBjqgOIycC4iQwDcCwHlG+N84DsD908Q==" saltValue="BojWU26QVJnQeXQsyWO/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613</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613</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614</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615</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07" t="s">
        <v>625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3"/>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3"/>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3"/>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3"/>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616</v>
      </c>
    </row>
    <row r="50" spans="1:109" x14ac:dyDescent="0.15">
      <c r="B50" s="393"/>
      <c r="G50" s="1316"/>
      <c r="H50" s="1316"/>
      <c r="I50" s="1316"/>
      <c r="J50" s="1316"/>
      <c r="K50" s="403"/>
      <c r="L50" s="403"/>
      <c r="M50" s="404"/>
      <c r="N50" s="404"/>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554</v>
      </c>
      <c r="BQ50" s="1320"/>
      <c r="BR50" s="1320"/>
      <c r="BS50" s="1320"/>
      <c r="BT50" s="1320"/>
      <c r="BU50" s="1320"/>
      <c r="BV50" s="1320"/>
      <c r="BW50" s="1320"/>
      <c r="BX50" s="1320" t="s">
        <v>555</v>
      </c>
      <c r="BY50" s="1320"/>
      <c r="BZ50" s="1320"/>
      <c r="CA50" s="1320"/>
      <c r="CB50" s="1320"/>
      <c r="CC50" s="1320"/>
      <c r="CD50" s="1320"/>
      <c r="CE50" s="1320"/>
      <c r="CF50" s="1320" t="s">
        <v>556</v>
      </c>
      <c r="CG50" s="1320"/>
      <c r="CH50" s="1320"/>
      <c r="CI50" s="1320"/>
      <c r="CJ50" s="1320"/>
      <c r="CK50" s="1320"/>
      <c r="CL50" s="1320"/>
      <c r="CM50" s="1320"/>
      <c r="CN50" s="1320" t="s">
        <v>557</v>
      </c>
      <c r="CO50" s="1320"/>
      <c r="CP50" s="1320"/>
      <c r="CQ50" s="1320"/>
      <c r="CR50" s="1320"/>
      <c r="CS50" s="1320"/>
      <c r="CT50" s="1320"/>
      <c r="CU50" s="1320"/>
      <c r="CV50" s="1320" t="s">
        <v>558</v>
      </c>
      <c r="CW50" s="1320"/>
      <c r="CX50" s="1320"/>
      <c r="CY50" s="1320"/>
      <c r="CZ50" s="1320"/>
      <c r="DA50" s="1320"/>
      <c r="DB50" s="1320"/>
      <c r="DC50" s="1320"/>
    </row>
    <row r="51" spans="1:109" ht="13.5" customHeight="1" x14ac:dyDescent="0.15">
      <c r="B51" s="393"/>
      <c r="G51" s="1326"/>
      <c r="H51" s="1326"/>
      <c r="I51" s="1324"/>
      <c r="J51" s="1324"/>
      <c r="K51" s="1322"/>
      <c r="L51" s="1322"/>
      <c r="M51" s="1322"/>
      <c r="N51" s="1322"/>
      <c r="AM51" s="402"/>
      <c r="AN51" s="1323" t="s">
        <v>617</v>
      </c>
      <c r="AO51" s="1323"/>
      <c r="AP51" s="1323"/>
      <c r="AQ51" s="1323"/>
      <c r="AR51" s="1323"/>
      <c r="AS51" s="1323"/>
      <c r="AT51" s="1323"/>
      <c r="AU51" s="1323"/>
      <c r="AV51" s="1323"/>
      <c r="AW51" s="1323"/>
      <c r="AX51" s="1323"/>
      <c r="AY51" s="1323"/>
      <c r="AZ51" s="1323"/>
      <c r="BA51" s="1323"/>
      <c r="BB51" s="1323" t="s">
        <v>618</v>
      </c>
      <c r="BC51" s="1323"/>
      <c r="BD51" s="1323"/>
      <c r="BE51" s="1323"/>
      <c r="BF51" s="1323"/>
      <c r="BG51" s="1323"/>
      <c r="BH51" s="1323"/>
      <c r="BI51" s="1323"/>
      <c r="BJ51" s="1323"/>
      <c r="BK51" s="1323"/>
      <c r="BL51" s="1323"/>
      <c r="BM51" s="1323"/>
      <c r="BN51" s="1323"/>
      <c r="BO51" s="1323"/>
      <c r="BP51" s="1321">
        <v>28.9</v>
      </c>
      <c r="BQ51" s="1321"/>
      <c r="BR51" s="1321"/>
      <c r="BS51" s="1321"/>
      <c r="BT51" s="1321"/>
      <c r="BU51" s="1321"/>
      <c r="BV51" s="1321"/>
      <c r="BW51" s="1321"/>
      <c r="BX51" s="1321">
        <v>21.8</v>
      </c>
      <c r="BY51" s="1321"/>
      <c r="BZ51" s="1321"/>
      <c r="CA51" s="1321"/>
      <c r="CB51" s="1321"/>
      <c r="CC51" s="1321"/>
      <c r="CD51" s="1321"/>
      <c r="CE51" s="1321"/>
      <c r="CF51" s="1321">
        <v>17.899999999999999</v>
      </c>
      <c r="CG51" s="1321"/>
      <c r="CH51" s="1321"/>
      <c r="CI51" s="1321"/>
      <c r="CJ51" s="1321"/>
      <c r="CK51" s="1321"/>
      <c r="CL51" s="1321"/>
      <c r="CM51" s="1321"/>
      <c r="CN51" s="1321">
        <v>16.7</v>
      </c>
      <c r="CO51" s="1321"/>
      <c r="CP51" s="1321"/>
      <c r="CQ51" s="1321"/>
      <c r="CR51" s="1321"/>
      <c r="CS51" s="1321"/>
      <c r="CT51" s="1321"/>
      <c r="CU51" s="1321"/>
      <c r="CV51" s="1321">
        <v>22.3</v>
      </c>
      <c r="CW51" s="1321"/>
      <c r="CX51" s="1321"/>
      <c r="CY51" s="1321"/>
      <c r="CZ51" s="1321"/>
      <c r="DA51" s="1321"/>
      <c r="DB51" s="1321"/>
      <c r="DC51" s="1321"/>
    </row>
    <row r="52" spans="1:109" x14ac:dyDescent="0.15">
      <c r="B52" s="393"/>
      <c r="G52" s="1326"/>
      <c r="H52" s="1326"/>
      <c r="I52" s="1324"/>
      <c r="J52" s="1324"/>
      <c r="K52" s="1322"/>
      <c r="L52" s="1322"/>
      <c r="M52" s="1322"/>
      <c r="N52" s="1322"/>
      <c r="AM52" s="402"/>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1"/>
      <c r="B53" s="393"/>
      <c r="G53" s="1326"/>
      <c r="H53" s="1326"/>
      <c r="I53" s="1316"/>
      <c r="J53" s="1316"/>
      <c r="K53" s="1322"/>
      <c r="L53" s="1322"/>
      <c r="M53" s="1322"/>
      <c r="N53" s="1322"/>
      <c r="AM53" s="402"/>
      <c r="AN53" s="1323"/>
      <c r="AO53" s="1323"/>
      <c r="AP53" s="1323"/>
      <c r="AQ53" s="1323"/>
      <c r="AR53" s="1323"/>
      <c r="AS53" s="1323"/>
      <c r="AT53" s="1323"/>
      <c r="AU53" s="1323"/>
      <c r="AV53" s="1323"/>
      <c r="AW53" s="1323"/>
      <c r="AX53" s="1323"/>
      <c r="AY53" s="1323"/>
      <c r="AZ53" s="1323"/>
      <c r="BA53" s="1323"/>
      <c r="BB53" s="1323" t="s">
        <v>619</v>
      </c>
      <c r="BC53" s="1323"/>
      <c r="BD53" s="1323"/>
      <c r="BE53" s="1323"/>
      <c r="BF53" s="1323"/>
      <c r="BG53" s="1323"/>
      <c r="BH53" s="1323"/>
      <c r="BI53" s="1323"/>
      <c r="BJ53" s="1323"/>
      <c r="BK53" s="1323"/>
      <c r="BL53" s="1323"/>
      <c r="BM53" s="1323"/>
      <c r="BN53" s="1323"/>
      <c r="BO53" s="1323"/>
      <c r="BP53" s="1321">
        <v>54.2</v>
      </c>
      <c r="BQ53" s="1321"/>
      <c r="BR53" s="1321"/>
      <c r="BS53" s="1321"/>
      <c r="BT53" s="1321"/>
      <c r="BU53" s="1321"/>
      <c r="BV53" s="1321"/>
      <c r="BW53" s="1321"/>
      <c r="BX53" s="1321">
        <v>55.9</v>
      </c>
      <c r="BY53" s="1321"/>
      <c r="BZ53" s="1321"/>
      <c r="CA53" s="1321"/>
      <c r="CB53" s="1321"/>
      <c r="CC53" s="1321"/>
      <c r="CD53" s="1321"/>
      <c r="CE53" s="1321"/>
      <c r="CF53" s="1321">
        <v>56.8</v>
      </c>
      <c r="CG53" s="1321"/>
      <c r="CH53" s="1321"/>
      <c r="CI53" s="1321"/>
      <c r="CJ53" s="1321"/>
      <c r="CK53" s="1321"/>
      <c r="CL53" s="1321"/>
      <c r="CM53" s="1321"/>
      <c r="CN53" s="1321">
        <v>58.2</v>
      </c>
      <c r="CO53" s="1321"/>
      <c r="CP53" s="1321"/>
      <c r="CQ53" s="1321"/>
      <c r="CR53" s="1321"/>
      <c r="CS53" s="1321"/>
      <c r="CT53" s="1321"/>
      <c r="CU53" s="1321"/>
      <c r="CV53" s="1321">
        <v>59.3</v>
      </c>
      <c r="CW53" s="1321"/>
      <c r="CX53" s="1321"/>
      <c r="CY53" s="1321"/>
      <c r="CZ53" s="1321"/>
      <c r="DA53" s="1321"/>
      <c r="DB53" s="1321"/>
      <c r="DC53" s="1321"/>
    </row>
    <row r="54" spans="1:109" x14ac:dyDescent="0.15">
      <c r="A54" s="401"/>
      <c r="B54" s="393"/>
      <c r="G54" s="1326"/>
      <c r="H54" s="1326"/>
      <c r="I54" s="1316"/>
      <c r="J54" s="1316"/>
      <c r="K54" s="1322"/>
      <c r="L54" s="1322"/>
      <c r="M54" s="1322"/>
      <c r="N54" s="1322"/>
      <c r="AM54" s="402"/>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1"/>
      <c r="B55" s="393"/>
      <c r="G55" s="1316"/>
      <c r="H55" s="1316"/>
      <c r="I55" s="1316"/>
      <c r="J55" s="1316"/>
      <c r="K55" s="1322"/>
      <c r="L55" s="1322"/>
      <c r="M55" s="1322"/>
      <c r="N55" s="1322"/>
      <c r="AN55" s="1320" t="s">
        <v>620</v>
      </c>
      <c r="AO55" s="1320"/>
      <c r="AP55" s="1320"/>
      <c r="AQ55" s="1320"/>
      <c r="AR55" s="1320"/>
      <c r="AS55" s="1320"/>
      <c r="AT55" s="1320"/>
      <c r="AU55" s="1320"/>
      <c r="AV55" s="1320"/>
      <c r="AW55" s="1320"/>
      <c r="AX55" s="1320"/>
      <c r="AY55" s="1320"/>
      <c r="AZ55" s="1320"/>
      <c r="BA55" s="1320"/>
      <c r="BB55" s="1323" t="s">
        <v>618</v>
      </c>
      <c r="BC55" s="1323"/>
      <c r="BD55" s="1323"/>
      <c r="BE55" s="1323"/>
      <c r="BF55" s="1323"/>
      <c r="BG55" s="1323"/>
      <c r="BH55" s="1323"/>
      <c r="BI55" s="1323"/>
      <c r="BJ55" s="1323"/>
      <c r="BK55" s="1323"/>
      <c r="BL55" s="1323"/>
      <c r="BM55" s="1323"/>
      <c r="BN55" s="1323"/>
      <c r="BO55" s="1323"/>
      <c r="BP55" s="1321">
        <v>39</v>
      </c>
      <c r="BQ55" s="1321"/>
      <c r="BR55" s="1321"/>
      <c r="BS55" s="1321"/>
      <c r="BT55" s="1321"/>
      <c r="BU55" s="1321"/>
      <c r="BV55" s="1321"/>
      <c r="BW55" s="1321"/>
      <c r="BX55" s="1321">
        <v>32.5</v>
      </c>
      <c r="BY55" s="1321"/>
      <c r="BZ55" s="1321"/>
      <c r="CA55" s="1321"/>
      <c r="CB55" s="1321"/>
      <c r="CC55" s="1321"/>
      <c r="CD55" s="1321"/>
      <c r="CE55" s="1321"/>
      <c r="CF55" s="1321">
        <v>30.2</v>
      </c>
      <c r="CG55" s="1321"/>
      <c r="CH55" s="1321"/>
      <c r="CI55" s="1321"/>
      <c r="CJ55" s="1321"/>
      <c r="CK55" s="1321"/>
      <c r="CL55" s="1321"/>
      <c r="CM55" s="1321"/>
      <c r="CN55" s="1321">
        <v>25.4</v>
      </c>
      <c r="CO55" s="1321"/>
      <c r="CP55" s="1321"/>
      <c r="CQ55" s="1321"/>
      <c r="CR55" s="1321"/>
      <c r="CS55" s="1321"/>
      <c r="CT55" s="1321"/>
      <c r="CU55" s="1321"/>
      <c r="CV55" s="1321">
        <v>22.9</v>
      </c>
      <c r="CW55" s="1321"/>
      <c r="CX55" s="1321"/>
      <c r="CY55" s="1321"/>
      <c r="CZ55" s="1321"/>
      <c r="DA55" s="1321"/>
      <c r="DB55" s="1321"/>
      <c r="DC55" s="1321"/>
    </row>
    <row r="56" spans="1:109" x14ac:dyDescent="0.15">
      <c r="A56" s="401"/>
      <c r="B56" s="393"/>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x14ac:dyDescent="0.15">
      <c r="B57" s="405"/>
      <c r="G57" s="1316"/>
      <c r="H57" s="1316"/>
      <c r="I57" s="1325"/>
      <c r="J57" s="1325"/>
      <c r="K57" s="1322"/>
      <c r="L57" s="1322"/>
      <c r="M57" s="1322"/>
      <c r="N57" s="1322"/>
      <c r="AM57" s="386"/>
      <c r="AN57" s="1320"/>
      <c r="AO57" s="1320"/>
      <c r="AP57" s="1320"/>
      <c r="AQ57" s="1320"/>
      <c r="AR57" s="1320"/>
      <c r="AS57" s="1320"/>
      <c r="AT57" s="1320"/>
      <c r="AU57" s="1320"/>
      <c r="AV57" s="1320"/>
      <c r="AW57" s="1320"/>
      <c r="AX57" s="1320"/>
      <c r="AY57" s="1320"/>
      <c r="AZ57" s="1320"/>
      <c r="BA57" s="1320"/>
      <c r="BB57" s="1323" t="s">
        <v>619</v>
      </c>
      <c r="BC57" s="1323"/>
      <c r="BD57" s="1323"/>
      <c r="BE57" s="1323"/>
      <c r="BF57" s="1323"/>
      <c r="BG57" s="1323"/>
      <c r="BH57" s="1323"/>
      <c r="BI57" s="1323"/>
      <c r="BJ57" s="1323"/>
      <c r="BK57" s="1323"/>
      <c r="BL57" s="1323"/>
      <c r="BM57" s="1323"/>
      <c r="BN57" s="1323"/>
      <c r="BO57" s="1323"/>
      <c r="BP57" s="1321">
        <v>55.4</v>
      </c>
      <c r="BQ57" s="1321"/>
      <c r="BR57" s="1321"/>
      <c r="BS57" s="1321"/>
      <c r="BT57" s="1321"/>
      <c r="BU57" s="1321"/>
      <c r="BV57" s="1321"/>
      <c r="BW57" s="1321"/>
      <c r="BX57" s="1321">
        <v>57</v>
      </c>
      <c r="BY57" s="1321"/>
      <c r="BZ57" s="1321"/>
      <c r="CA57" s="1321"/>
      <c r="CB57" s="1321"/>
      <c r="CC57" s="1321"/>
      <c r="CD57" s="1321"/>
      <c r="CE57" s="1321"/>
      <c r="CF57" s="1321">
        <v>58.9</v>
      </c>
      <c r="CG57" s="1321"/>
      <c r="CH57" s="1321"/>
      <c r="CI57" s="1321"/>
      <c r="CJ57" s="1321"/>
      <c r="CK57" s="1321"/>
      <c r="CL57" s="1321"/>
      <c r="CM57" s="1321"/>
      <c r="CN57" s="1321">
        <v>59.9</v>
      </c>
      <c r="CO57" s="1321"/>
      <c r="CP57" s="1321"/>
      <c r="CQ57" s="1321"/>
      <c r="CR57" s="1321"/>
      <c r="CS57" s="1321"/>
      <c r="CT57" s="1321"/>
      <c r="CU57" s="1321"/>
      <c r="CV57" s="1321">
        <v>60.7</v>
      </c>
      <c r="CW57" s="1321"/>
      <c r="CX57" s="1321"/>
      <c r="CY57" s="1321"/>
      <c r="CZ57" s="1321"/>
      <c r="DA57" s="1321"/>
      <c r="DB57" s="1321"/>
      <c r="DC57" s="1321"/>
      <c r="DD57" s="406"/>
      <c r="DE57" s="405"/>
    </row>
    <row r="58" spans="1:109" s="401" customFormat="1" x14ac:dyDescent="0.15">
      <c r="A58" s="386"/>
      <c r="B58" s="405"/>
      <c r="G58" s="1316"/>
      <c r="H58" s="1316"/>
      <c r="I58" s="1325"/>
      <c r="J58" s="1325"/>
      <c r="K58" s="1322"/>
      <c r="L58" s="1322"/>
      <c r="M58" s="1322"/>
      <c r="N58" s="1322"/>
      <c r="AM58" s="386"/>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621</v>
      </c>
    </row>
    <row r="64" spans="1:109" x14ac:dyDescent="0.15">
      <c r="B64" s="393"/>
      <c r="G64" s="400"/>
      <c r="I64" s="413"/>
      <c r="J64" s="413"/>
      <c r="K64" s="413"/>
      <c r="L64" s="413"/>
      <c r="M64" s="413"/>
      <c r="N64" s="414"/>
      <c r="AM64" s="400"/>
      <c r="AN64" s="400" t="s">
        <v>615</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07" t="s">
        <v>622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3"/>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3"/>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3"/>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3"/>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616</v>
      </c>
    </row>
    <row r="72" spans="2:107" x14ac:dyDescent="0.15">
      <c r="B72" s="393"/>
      <c r="G72" s="1316"/>
      <c r="H72" s="1316"/>
      <c r="I72" s="1316"/>
      <c r="J72" s="1316"/>
      <c r="K72" s="403"/>
      <c r="L72" s="403"/>
      <c r="M72" s="404"/>
      <c r="N72" s="404"/>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554</v>
      </c>
      <c r="BQ72" s="1320"/>
      <c r="BR72" s="1320"/>
      <c r="BS72" s="1320"/>
      <c r="BT72" s="1320"/>
      <c r="BU72" s="1320"/>
      <c r="BV72" s="1320"/>
      <c r="BW72" s="1320"/>
      <c r="BX72" s="1320" t="s">
        <v>555</v>
      </c>
      <c r="BY72" s="1320"/>
      <c r="BZ72" s="1320"/>
      <c r="CA72" s="1320"/>
      <c r="CB72" s="1320"/>
      <c r="CC72" s="1320"/>
      <c r="CD72" s="1320"/>
      <c r="CE72" s="1320"/>
      <c r="CF72" s="1320" t="s">
        <v>556</v>
      </c>
      <c r="CG72" s="1320"/>
      <c r="CH72" s="1320"/>
      <c r="CI72" s="1320"/>
      <c r="CJ72" s="1320"/>
      <c r="CK72" s="1320"/>
      <c r="CL72" s="1320"/>
      <c r="CM72" s="1320"/>
      <c r="CN72" s="1320" t="s">
        <v>557</v>
      </c>
      <c r="CO72" s="1320"/>
      <c r="CP72" s="1320"/>
      <c r="CQ72" s="1320"/>
      <c r="CR72" s="1320"/>
      <c r="CS72" s="1320"/>
      <c r="CT72" s="1320"/>
      <c r="CU72" s="1320"/>
      <c r="CV72" s="1320" t="s">
        <v>558</v>
      </c>
      <c r="CW72" s="1320"/>
      <c r="CX72" s="1320"/>
      <c r="CY72" s="1320"/>
      <c r="CZ72" s="1320"/>
      <c r="DA72" s="1320"/>
      <c r="DB72" s="1320"/>
      <c r="DC72" s="1320"/>
    </row>
    <row r="73" spans="2:107" x14ac:dyDescent="0.15">
      <c r="B73" s="393"/>
      <c r="G73" s="1326"/>
      <c r="H73" s="1326"/>
      <c r="I73" s="1326"/>
      <c r="J73" s="1326"/>
      <c r="K73" s="1327"/>
      <c r="L73" s="1327"/>
      <c r="M73" s="1327"/>
      <c r="N73" s="1327"/>
      <c r="AM73" s="402"/>
      <c r="AN73" s="1323" t="s">
        <v>617</v>
      </c>
      <c r="AO73" s="1323"/>
      <c r="AP73" s="1323"/>
      <c r="AQ73" s="1323"/>
      <c r="AR73" s="1323"/>
      <c r="AS73" s="1323"/>
      <c r="AT73" s="1323"/>
      <c r="AU73" s="1323"/>
      <c r="AV73" s="1323"/>
      <c r="AW73" s="1323"/>
      <c r="AX73" s="1323"/>
      <c r="AY73" s="1323"/>
      <c r="AZ73" s="1323"/>
      <c r="BA73" s="1323"/>
      <c r="BB73" s="1323" t="s">
        <v>618</v>
      </c>
      <c r="BC73" s="1323"/>
      <c r="BD73" s="1323"/>
      <c r="BE73" s="1323"/>
      <c r="BF73" s="1323"/>
      <c r="BG73" s="1323"/>
      <c r="BH73" s="1323"/>
      <c r="BI73" s="1323"/>
      <c r="BJ73" s="1323"/>
      <c r="BK73" s="1323"/>
      <c r="BL73" s="1323"/>
      <c r="BM73" s="1323"/>
      <c r="BN73" s="1323"/>
      <c r="BO73" s="1323"/>
      <c r="BP73" s="1321">
        <v>28.9</v>
      </c>
      <c r="BQ73" s="1321"/>
      <c r="BR73" s="1321"/>
      <c r="BS73" s="1321"/>
      <c r="BT73" s="1321"/>
      <c r="BU73" s="1321"/>
      <c r="BV73" s="1321"/>
      <c r="BW73" s="1321"/>
      <c r="BX73" s="1321">
        <v>21.8</v>
      </c>
      <c r="BY73" s="1321"/>
      <c r="BZ73" s="1321"/>
      <c r="CA73" s="1321"/>
      <c r="CB73" s="1321"/>
      <c r="CC73" s="1321"/>
      <c r="CD73" s="1321"/>
      <c r="CE73" s="1321"/>
      <c r="CF73" s="1321">
        <v>17.899999999999999</v>
      </c>
      <c r="CG73" s="1321"/>
      <c r="CH73" s="1321"/>
      <c r="CI73" s="1321"/>
      <c r="CJ73" s="1321"/>
      <c r="CK73" s="1321"/>
      <c r="CL73" s="1321"/>
      <c r="CM73" s="1321"/>
      <c r="CN73" s="1321">
        <v>16.7</v>
      </c>
      <c r="CO73" s="1321"/>
      <c r="CP73" s="1321"/>
      <c r="CQ73" s="1321"/>
      <c r="CR73" s="1321"/>
      <c r="CS73" s="1321"/>
      <c r="CT73" s="1321"/>
      <c r="CU73" s="1321"/>
      <c r="CV73" s="1321">
        <v>22.3</v>
      </c>
      <c r="CW73" s="1321"/>
      <c r="CX73" s="1321"/>
      <c r="CY73" s="1321"/>
      <c r="CZ73" s="1321"/>
      <c r="DA73" s="1321"/>
      <c r="DB73" s="1321"/>
      <c r="DC73" s="1321"/>
    </row>
    <row r="74" spans="2:107" x14ac:dyDescent="0.15">
      <c r="B74" s="393"/>
      <c r="G74" s="1326"/>
      <c r="H74" s="1326"/>
      <c r="I74" s="1326"/>
      <c r="J74" s="1326"/>
      <c r="K74" s="1327"/>
      <c r="L74" s="1327"/>
      <c r="M74" s="1327"/>
      <c r="N74" s="1327"/>
      <c r="AM74" s="402"/>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3"/>
      <c r="G75" s="1326"/>
      <c r="H75" s="1326"/>
      <c r="I75" s="1316"/>
      <c r="J75" s="1316"/>
      <c r="K75" s="1322"/>
      <c r="L75" s="1322"/>
      <c r="M75" s="1322"/>
      <c r="N75" s="1322"/>
      <c r="AM75" s="402"/>
      <c r="AN75" s="1323"/>
      <c r="AO75" s="1323"/>
      <c r="AP75" s="1323"/>
      <c r="AQ75" s="1323"/>
      <c r="AR75" s="1323"/>
      <c r="AS75" s="1323"/>
      <c r="AT75" s="1323"/>
      <c r="AU75" s="1323"/>
      <c r="AV75" s="1323"/>
      <c r="AW75" s="1323"/>
      <c r="AX75" s="1323"/>
      <c r="AY75" s="1323"/>
      <c r="AZ75" s="1323"/>
      <c r="BA75" s="1323"/>
      <c r="BB75" s="1323" t="s">
        <v>623</v>
      </c>
      <c r="BC75" s="1323"/>
      <c r="BD75" s="1323"/>
      <c r="BE75" s="1323"/>
      <c r="BF75" s="1323"/>
      <c r="BG75" s="1323"/>
      <c r="BH75" s="1323"/>
      <c r="BI75" s="1323"/>
      <c r="BJ75" s="1323"/>
      <c r="BK75" s="1323"/>
      <c r="BL75" s="1323"/>
      <c r="BM75" s="1323"/>
      <c r="BN75" s="1323"/>
      <c r="BO75" s="1323"/>
      <c r="BP75" s="1321">
        <v>8.1</v>
      </c>
      <c r="BQ75" s="1321"/>
      <c r="BR75" s="1321"/>
      <c r="BS75" s="1321"/>
      <c r="BT75" s="1321"/>
      <c r="BU75" s="1321"/>
      <c r="BV75" s="1321"/>
      <c r="BW75" s="1321"/>
      <c r="BX75" s="1321">
        <v>7.9</v>
      </c>
      <c r="BY75" s="1321"/>
      <c r="BZ75" s="1321"/>
      <c r="CA75" s="1321"/>
      <c r="CB75" s="1321"/>
      <c r="CC75" s="1321"/>
      <c r="CD75" s="1321"/>
      <c r="CE75" s="1321"/>
      <c r="CF75" s="1321">
        <v>6.9</v>
      </c>
      <c r="CG75" s="1321"/>
      <c r="CH75" s="1321"/>
      <c r="CI75" s="1321"/>
      <c r="CJ75" s="1321"/>
      <c r="CK75" s="1321"/>
      <c r="CL75" s="1321"/>
      <c r="CM75" s="1321"/>
      <c r="CN75" s="1321">
        <v>6</v>
      </c>
      <c r="CO75" s="1321"/>
      <c r="CP75" s="1321"/>
      <c r="CQ75" s="1321"/>
      <c r="CR75" s="1321"/>
      <c r="CS75" s="1321"/>
      <c r="CT75" s="1321"/>
      <c r="CU75" s="1321"/>
      <c r="CV75" s="1321">
        <v>5</v>
      </c>
      <c r="CW75" s="1321"/>
      <c r="CX75" s="1321"/>
      <c r="CY75" s="1321"/>
      <c r="CZ75" s="1321"/>
      <c r="DA75" s="1321"/>
      <c r="DB75" s="1321"/>
      <c r="DC75" s="1321"/>
    </row>
    <row r="76" spans="2:107" x14ac:dyDescent="0.15">
      <c r="B76" s="393"/>
      <c r="G76" s="1326"/>
      <c r="H76" s="1326"/>
      <c r="I76" s="1316"/>
      <c r="J76" s="1316"/>
      <c r="K76" s="1322"/>
      <c r="L76" s="1322"/>
      <c r="M76" s="1322"/>
      <c r="N76" s="1322"/>
      <c r="AM76" s="402"/>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3"/>
      <c r="G77" s="1316"/>
      <c r="H77" s="1316"/>
      <c r="I77" s="1316"/>
      <c r="J77" s="1316"/>
      <c r="K77" s="1327"/>
      <c r="L77" s="1327"/>
      <c r="M77" s="1327"/>
      <c r="N77" s="1327"/>
      <c r="AN77" s="1320" t="s">
        <v>620</v>
      </c>
      <c r="AO77" s="1320"/>
      <c r="AP77" s="1320"/>
      <c r="AQ77" s="1320"/>
      <c r="AR77" s="1320"/>
      <c r="AS77" s="1320"/>
      <c r="AT77" s="1320"/>
      <c r="AU77" s="1320"/>
      <c r="AV77" s="1320"/>
      <c r="AW77" s="1320"/>
      <c r="AX77" s="1320"/>
      <c r="AY77" s="1320"/>
      <c r="AZ77" s="1320"/>
      <c r="BA77" s="1320"/>
      <c r="BB77" s="1323" t="s">
        <v>618</v>
      </c>
      <c r="BC77" s="1323"/>
      <c r="BD77" s="1323"/>
      <c r="BE77" s="1323"/>
      <c r="BF77" s="1323"/>
      <c r="BG77" s="1323"/>
      <c r="BH77" s="1323"/>
      <c r="BI77" s="1323"/>
      <c r="BJ77" s="1323"/>
      <c r="BK77" s="1323"/>
      <c r="BL77" s="1323"/>
      <c r="BM77" s="1323"/>
      <c r="BN77" s="1323"/>
      <c r="BO77" s="1323"/>
      <c r="BP77" s="1321">
        <v>39</v>
      </c>
      <c r="BQ77" s="1321"/>
      <c r="BR77" s="1321"/>
      <c r="BS77" s="1321"/>
      <c r="BT77" s="1321"/>
      <c r="BU77" s="1321"/>
      <c r="BV77" s="1321"/>
      <c r="BW77" s="1321"/>
      <c r="BX77" s="1321">
        <v>32.5</v>
      </c>
      <c r="BY77" s="1321"/>
      <c r="BZ77" s="1321"/>
      <c r="CA77" s="1321"/>
      <c r="CB77" s="1321"/>
      <c r="CC77" s="1321"/>
      <c r="CD77" s="1321"/>
      <c r="CE77" s="1321"/>
      <c r="CF77" s="1321">
        <v>30.2</v>
      </c>
      <c r="CG77" s="1321"/>
      <c r="CH77" s="1321"/>
      <c r="CI77" s="1321"/>
      <c r="CJ77" s="1321"/>
      <c r="CK77" s="1321"/>
      <c r="CL77" s="1321"/>
      <c r="CM77" s="1321"/>
      <c r="CN77" s="1321">
        <v>25.4</v>
      </c>
      <c r="CO77" s="1321"/>
      <c r="CP77" s="1321"/>
      <c r="CQ77" s="1321"/>
      <c r="CR77" s="1321"/>
      <c r="CS77" s="1321"/>
      <c r="CT77" s="1321"/>
      <c r="CU77" s="1321"/>
      <c r="CV77" s="1321">
        <v>22.9</v>
      </c>
      <c r="CW77" s="1321"/>
      <c r="CX77" s="1321"/>
      <c r="CY77" s="1321"/>
      <c r="CZ77" s="1321"/>
      <c r="DA77" s="1321"/>
      <c r="DB77" s="1321"/>
      <c r="DC77" s="1321"/>
    </row>
    <row r="78" spans="2:107" x14ac:dyDescent="0.15">
      <c r="B78" s="393"/>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3"/>
      <c r="G79" s="1316"/>
      <c r="H79" s="1316"/>
      <c r="I79" s="1325"/>
      <c r="J79" s="1325"/>
      <c r="K79" s="1328"/>
      <c r="L79" s="1328"/>
      <c r="M79" s="1328"/>
      <c r="N79" s="1328"/>
      <c r="AN79" s="1320"/>
      <c r="AO79" s="1320"/>
      <c r="AP79" s="1320"/>
      <c r="AQ79" s="1320"/>
      <c r="AR79" s="1320"/>
      <c r="AS79" s="1320"/>
      <c r="AT79" s="1320"/>
      <c r="AU79" s="1320"/>
      <c r="AV79" s="1320"/>
      <c r="AW79" s="1320"/>
      <c r="AX79" s="1320"/>
      <c r="AY79" s="1320"/>
      <c r="AZ79" s="1320"/>
      <c r="BA79" s="1320"/>
      <c r="BB79" s="1323" t="s">
        <v>623</v>
      </c>
      <c r="BC79" s="1323"/>
      <c r="BD79" s="1323"/>
      <c r="BE79" s="1323"/>
      <c r="BF79" s="1323"/>
      <c r="BG79" s="1323"/>
      <c r="BH79" s="1323"/>
      <c r="BI79" s="1323"/>
      <c r="BJ79" s="1323"/>
      <c r="BK79" s="1323"/>
      <c r="BL79" s="1323"/>
      <c r="BM79" s="1323"/>
      <c r="BN79" s="1323"/>
      <c r="BO79" s="1323"/>
      <c r="BP79" s="1321">
        <v>9</v>
      </c>
      <c r="BQ79" s="1321"/>
      <c r="BR79" s="1321"/>
      <c r="BS79" s="1321"/>
      <c r="BT79" s="1321"/>
      <c r="BU79" s="1321"/>
      <c r="BV79" s="1321"/>
      <c r="BW79" s="1321"/>
      <c r="BX79" s="1321">
        <v>8.1999999999999993</v>
      </c>
      <c r="BY79" s="1321"/>
      <c r="BZ79" s="1321"/>
      <c r="CA79" s="1321"/>
      <c r="CB79" s="1321"/>
      <c r="CC79" s="1321"/>
      <c r="CD79" s="1321"/>
      <c r="CE79" s="1321"/>
      <c r="CF79" s="1321">
        <v>8</v>
      </c>
      <c r="CG79" s="1321"/>
      <c r="CH79" s="1321"/>
      <c r="CI79" s="1321"/>
      <c r="CJ79" s="1321"/>
      <c r="CK79" s="1321"/>
      <c r="CL79" s="1321"/>
      <c r="CM79" s="1321"/>
      <c r="CN79" s="1321">
        <v>7.8</v>
      </c>
      <c r="CO79" s="1321"/>
      <c r="CP79" s="1321"/>
      <c r="CQ79" s="1321"/>
      <c r="CR79" s="1321"/>
      <c r="CS79" s="1321"/>
      <c r="CT79" s="1321"/>
      <c r="CU79" s="1321"/>
      <c r="CV79" s="1321">
        <v>7.7</v>
      </c>
      <c r="CW79" s="1321"/>
      <c r="CX79" s="1321"/>
      <c r="CY79" s="1321"/>
      <c r="CZ79" s="1321"/>
      <c r="DA79" s="1321"/>
      <c r="DB79" s="1321"/>
      <c r="DC79" s="1321"/>
    </row>
    <row r="80" spans="2:107" x14ac:dyDescent="0.15">
      <c r="B80" s="393"/>
      <c r="G80" s="1316"/>
      <c r="H80" s="1316"/>
      <c r="I80" s="1325"/>
      <c r="J80" s="1325"/>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t4rnsEk5TpojPYWQHcrJDGtze5/j2iLD2L64mHOKPilRVwa8A4TJm31qvRdIQPrCIa5a+SHtpdGQjSZCjiiYSg==" saltValue="t+FFXCO30b+Z+m88V17g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624</v>
      </c>
    </row>
  </sheetData>
  <sheetProtection algorithmName="SHA-512" hashValue="BLIKbbjguhBbblw1yybwMgvCexITTuYQ2+pk9SPGo2kjD2iL2w9y/p82R4s7G4qwVx/gT/5L1VKv2/Y8uMVYxg==" saltValue="ZG4TZQIijOSK51kf9UHL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624</v>
      </c>
    </row>
  </sheetData>
  <sheetProtection algorithmName="SHA-512" hashValue="7iPsrQptblrHBydNTPmhOLwJ/TDpvgvkkXJzJCOCDkM54RbczBBnIzHiyvjjy1OAtbBsECdytPxS4UH22CNDNw==" saltValue="0R+pBqvwjPWwoj/l+AapO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551</v>
      </c>
      <c r="G2" s="155"/>
      <c r="H2" s="156"/>
    </row>
    <row r="3" spans="1:8" x14ac:dyDescent="0.15">
      <c r="A3" s="152" t="s">
        <v>544</v>
      </c>
      <c r="B3" s="157"/>
      <c r="C3" s="158"/>
      <c r="D3" s="159">
        <v>73240</v>
      </c>
      <c r="E3" s="160"/>
      <c r="F3" s="161">
        <v>92247</v>
      </c>
      <c r="G3" s="162"/>
      <c r="H3" s="163"/>
    </row>
    <row r="4" spans="1:8" x14ac:dyDescent="0.15">
      <c r="A4" s="164"/>
      <c r="B4" s="165"/>
      <c r="C4" s="166"/>
      <c r="D4" s="167">
        <v>37400</v>
      </c>
      <c r="E4" s="168"/>
      <c r="F4" s="169">
        <v>37204</v>
      </c>
      <c r="G4" s="170"/>
      <c r="H4" s="171"/>
    </row>
    <row r="5" spans="1:8" x14ac:dyDescent="0.15">
      <c r="A5" s="152" t="s">
        <v>546</v>
      </c>
      <c r="B5" s="157"/>
      <c r="C5" s="158"/>
      <c r="D5" s="159">
        <v>46625</v>
      </c>
      <c r="E5" s="160"/>
      <c r="F5" s="161">
        <v>67319</v>
      </c>
      <c r="G5" s="162"/>
      <c r="H5" s="163"/>
    </row>
    <row r="6" spans="1:8" x14ac:dyDescent="0.15">
      <c r="A6" s="164"/>
      <c r="B6" s="165"/>
      <c r="C6" s="166"/>
      <c r="D6" s="167">
        <v>24262</v>
      </c>
      <c r="E6" s="168"/>
      <c r="F6" s="169">
        <v>38101</v>
      </c>
      <c r="G6" s="170"/>
      <c r="H6" s="171"/>
    </row>
    <row r="7" spans="1:8" x14ac:dyDescent="0.15">
      <c r="A7" s="152" t="s">
        <v>547</v>
      </c>
      <c r="B7" s="157"/>
      <c r="C7" s="158"/>
      <c r="D7" s="159">
        <v>50352</v>
      </c>
      <c r="E7" s="160"/>
      <c r="F7" s="161">
        <v>70615</v>
      </c>
      <c r="G7" s="162"/>
      <c r="H7" s="163"/>
    </row>
    <row r="8" spans="1:8" x14ac:dyDescent="0.15">
      <c r="A8" s="164"/>
      <c r="B8" s="165"/>
      <c r="C8" s="166"/>
      <c r="D8" s="167">
        <v>22355</v>
      </c>
      <c r="E8" s="168"/>
      <c r="F8" s="169">
        <v>37382</v>
      </c>
      <c r="G8" s="170"/>
      <c r="H8" s="171"/>
    </row>
    <row r="9" spans="1:8" x14ac:dyDescent="0.15">
      <c r="A9" s="152" t="s">
        <v>548</v>
      </c>
      <c r="B9" s="157"/>
      <c r="C9" s="158"/>
      <c r="D9" s="159">
        <v>101411</v>
      </c>
      <c r="E9" s="160"/>
      <c r="F9" s="161">
        <v>69185</v>
      </c>
      <c r="G9" s="162"/>
      <c r="H9" s="163"/>
    </row>
    <row r="10" spans="1:8" x14ac:dyDescent="0.15">
      <c r="A10" s="164"/>
      <c r="B10" s="165"/>
      <c r="C10" s="166"/>
      <c r="D10" s="167">
        <v>45394</v>
      </c>
      <c r="E10" s="168"/>
      <c r="F10" s="169">
        <v>38519</v>
      </c>
      <c r="G10" s="170"/>
      <c r="H10" s="171"/>
    </row>
    <row r="11" spans="1:8" x14ac:dyDescent="0.15">
      <c r="A11" s="152" t="s">
        <v>549</v>
      </c>
      <c r="B11" s="157"/>
      <c r="C11" s="158"/>
      <c r="D11" s="159">
        <v>68006</v>
      </c>
      <c r="E11" s="160"/>
      <c r="F11" s="161">
        <v>70166</v>
      </c>
      <c r="G11" s="162"/>
      <c r="H11" s="163"/>
    </row>
    <row r="12" spans="1:8" x14ac:dyDescent="0.15">
      <c r="A12" s="164"/>
      <c r="B12" s="165"/>
      <c r="C12" s="172"/>
      <c r="D12" s="167">
        <v>36495</v>
      </c>
      <c r="E12" s="168"/>
      <c r="F12" s="169">
        <v>36115</v>
      </c>
      <c r="G12" s="170"/>
      <c r="H12" s="171"/>
    </row>
    <row r="13" spans="1:8" x14ac:dyDescent="0.15">
      <c r="A13" s="152"/>
      <c r="B13" s="157"/>
      <c r="C13" s="173"/>
      <c r="D13" s="174">
        <v>67927</v>
      </c>
      <c r="E13" s="175"/>
      <c r="F13" s="176">
        <v>73906</v>
      </c>
      <c r="G13" s="177"/>
      <c r="H13" s="163"/>
    </row>
    <row r="14" spans="1:8" x14ac:dyDescent="0.15">
      <c r="A14" s="164"/>
      <c r="B14" s="165"/>
      <c r="C14" s="166"/>
      <c r="D14" s="167">
        <v>33181</v>
      </c>
      <c r="E14" s="168"/>
      <c r="F14" s="169">
        <v>37464</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5.94</v>
      </c>
      <c r="C19" s="178">
        <f>ROUND(VALUE(SUBSTITUTE(実質収支比率等に係る経年分析!G$48,"▲","-")),2)</f>
        <v>6.33</v>
      </c>
      <c r="D19" s="178">
        <f>ROUND(VALUE(SUBSTITUTE(実質収支比率等に係る経年分析!H$48,"▲","-")),2)</f>
        <v>5.08</v>
      </c>
      <c r="E19" s="178">
        <f>ROUND(VALUE(SUBSTITUTE(実質収支比率等に係る経年分析!I$48,"▲","-")),2)</f>
        <v>4.79</v>
      </c>
      <c r="F19" s="178">
        <f>ROUND(VALUE(SUBSTITUTE(実質収支比率等に係る経年分析!J$48,"▲","-")),2)</f>
        <v>4.37</v>
      </c>
    </row>
    <row r="20" spans="1:11" x14ac:dyDescent="0.15">
      <c r="A20" s="178" t="s">
        <v>55</v>
      </c>
      <c r="B20" s="178">
        <f>ROUND(VALUE(SUBSTITUTE(実質収支比率等に係る経年分析!F$47,"▲","-")),2)</f>
        <v>33.869999999999997</v>
      </c>
      <c r="C20" s="178">
        <f>ROUND(VALUE(SUBSTITUTE(実質収支比率等に係る経年分析!G$47,"▲","-")),2)</f>
        <v>33.86</v>
      </c>
      <c r="D20" s="178">
        <f>ROUND(VALUE(SUBSTITUTE(実質収支比率等に係る経年分析!H$47,"▲","-")),2)</f>
        <v>33.96</v>
      </c>
      <c r="E20" s="178">
        <f>ROUND(VALUE(SUBSTITUTE(実質収支比率等に係る経年分析!I$47,"▲","-")),2)</f>
        <v>36.630000000000003</v>
      </c>
      <c r="F20" s="178">
        <f>ROUND(VALUE(SUBSTITUTE(実質収支比率等に係る経年分析!J$47,"▲","-")),2)</f>
        <v>33.880000000000003</v>
      </c>
    </row>
    <row r="21" spans="1:11" x14ac:dyDescent="0.15">
      <c r="A21" s="178" t="s">
        <v>56</v>
      </c>
      <c r="B21" s="178">
        <f>IF(ISNUMBER(VALUE(SUBSTITUTE(実質収支比率等に係る経年分析!F$49,"▲","-"))),ROUND(VALUE(SUBSTITUTE(実質収支比率等に係る経年分析!F$49,"▲","-")),2),NA())</f>
        <v>0.54</v>
      </c>
      <c r="C21" s="178">
        <f>IF(ISNUMBER(VALUE(SUBSTITUTE(実質収支比率等に係る経年分析!G$49,"▲","-"))),ROUND(VALUE(SUBSTITUTE(実質収支比率等に係る経年分析!G$49,"▲","-")),2),NA())</f>
        <v>14.4</v>
      </c>
      <c r="D21" s="178">
        <f>IF(ISNUMBER(VALUE(SUBSTITUTE(実質収支比率等に係る経年分析!H$49,"▲","-"))),ROUND(VALUE(SUBSTITUTE(実質収支比率等に係る経年分析!H$49,"▲","-")),2),NA())</f>
        <v>-1.1499999999999999</v>
      </c>
      <c r="E21" s="178">
        <f>IF(ISNUMBER(VALUE(SUBSTITUTE(実質収支比率等に係る経年分析!I$49,"▲","-"))),ROUND(VALUE(SUBSTITUTE(実質収支比率等に係る経年分析!I$49,"▲","-")),2),NA())</f>
        <v>2.29</v>
      </c>
      <c r="F21" s="178">
        <f>IF(ISNUMBER(VALUE(SUBSTITUTE(実質収支比率等に係る経年分析!J$49,"▲","-"))),ROUND(VALUE(SUBSTITUTE(実質収支比率等に係る経年分析!J$49,"▲","-")),2),NA())</f>
        <v>-3.42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公共用地先行取得等特別会計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住宅新築資金等特別会計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7.0000000000000007E-2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7.0000000000000007E-2</v>
      </c>
    </row>
    <row r="33" spans="1:16" x14ac:dyDescent="0.15">
      <c r="A33" s="179" t="str">
        <f>IF(連結実質赤字比率に係る赤字・黒字の構成分析!C$37="",NA(),連結実質赤字比率に係る赤字・黒字の構成分析!C$37)</f>
        <v>国民健康保険特別会計</v>
      </c>
      <c r="B33" s="179">
        <f>IF(ROUND(VALUE(SUBSTITUTE(連結実質赤字比率に係る赤字・黒字の構成分析!F$37,"▲", "-")), 2) &lt; 0, ABS(ROUND(VALUE(SUBSTITUTE(連結実質赤字比率に係る赤字・黒字の構成分析!F$37,"▲", "-")), 2)), NA())</f>
        <v>0.39</v>
      </c>
      <c r="C33" s="179" t="e">
        <f>IF(ROUND(VALUE(SUBSTITUTE(連結実質赤字比率に係る赤字・黒字の構成分析!F$37,"▲", "-")), 2) &gt;= 0, ABS(ROUND(VALUE(SUBSTITUTE(連結実質赤字比率に係る赤字・黒字の構成分析!F$37,"▲", "-")), 2)), NA())</f>
        <v>#N/A</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0.65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1.37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1.19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0.61</v>
      </c>
    </row>
    <row r="34" spans="1:16" x14ac:dyDescent="0.15">
      <c r="A34" s="179" t="str">
        <f>IF(連結実質赤字比率に係る赤字・黒字の構成分析!C$36="",NA(),連結実質赤字比率に係る赤字・黒字の構成分析!C$36)</f>
        <v>下水道事業特別会計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0.24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0.21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0.19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0.71</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5.92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5.05</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4.71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4.3</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11.67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11.65</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11.89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12.38</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2803</v>
      </c>
      <c r="E42" s="180"/>
      <c r="F42" s="180"/>
      <c r="G42" s="180">
        <f>'実質公債費比率（分子）の構造'!L$52</f>
        <v>2744</v>
      </c>
      <c r="H42" s="180"/>
      <c r="I42" s="180"/>
      <c r="J42" s="180">
        <f>'実質公債費比率（分子）の構造'!M$52</f>
        <v>2813</v>
      </c>
      <c r="K42" s="180"/>
      <c r="L42" s="180"/>
      <c r="M42" s="180">
        <f>'実質公債費比率（分子）の構造'!N$52</f>
        <v>2892</v>
      </c>
      <c r="N42" s="180"/>
      <c r="O42" s="180"/>
      <c r="P42" s="180">
        <f>'実質公債費比率（分子）の構造'!O$52</f>
        <v>2955</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106</v>
      </c>
      <c r="C44" s="180"/>
      <c r="D44" s="180"/>
      <c r="E44" s="180">
        <f>'実質公債費比率（分子）の構造'!L$50</f>
        <v>120</v>
      </c>
      <c r="F44" s="180"/>
      <c r="G44" s="180"/>
      <c r="H44" s="180">
        <f>'実質公債費比率（分子）の構造'!M$50</f>
        <v>113</v>
      </c>
      <c r="I44" s="180"/>
      <c r="J44" s="180"/>
      <c r="K44" s="180">
        <f>'実質公債費比率（分子）の構造'!N$50</f>
        <v>93</v>
      </c>
      <c r="L44" s="180"/>
      <c r="M44" s="180"/>
      <c r="N44" s="180">
        <f>'実質公債費比率（分子）の構造'!O$50</f>
        <v>79</v>
      </c>
      <c r="O44" s="180"/>
      <c r="P44" s="180"/>
    </row>
    <row r="45" spans="1:16" x14ac:dyDescent="0.15">
      <c r="A45" s="180" t="s">
        <v>66</v>
      </c>
      <c r="B45" s="180">
        <f>'実質公債費比率（分子）の構造'!K$49</f>
        <v>36</v>
      </c>
      <c r="C45" s="180"/>
      <c r="D45" s="180"/>
      <c r="E45" s="180">
        <f>'実質公債費比率（分子）の構造'!L$49</f>
        <v>36</v>
      </c>
      <c r="F45" s="180"/>
      <c r="G45" s="180"/>
      <c r="H45" s="180">
        <f>'実質公債費比率（分子）の構造'!M$49</f>
        <v>36</v>
      </c>
      <c r="I45" s="180"/>
      <c r="J45" s="180"/>
      <c r="K45" s="180">
        <f>'実質公債費比率（分子）の構造'!N$49</f>
        <v>34</v>
      </c>
      <c r="L45" s="180"/>
      <c r="M45" s="180"/>
      <c r="N45" s="180">
        <f>'実質公債費比率（分子）の構造'!O$49</f>
        <v>34</v>
      </c>
      <c r="O45" s="180"/>
      <c r="P45" s="180"/>
    </row>
    <row r="46" spans="1:16" x14ac:dyDescent="0.15">
      <c r="A46" s="180" t="s">
        <v>67</v>
      </c>
      <c r="B46" s="180">
        <f>'実質公債費比率（分子）の構造'!K$48</f>
        <v>456</v>
      </c>
      <c r="C46" s="180"/>
      <c r="D46" s="180"/>
      <c r="E46" s="180">
        <f>'実質公債費比率（分子）の構造'!L$48</f>
        <v>461</v>
      </c>
      <c r="F46" s="180"/>
      <c r="G46" s="180"/>
      <c r="H46" s="180">
        <f>'実質公債費比率（分子）の構造'!M$48</f>
        <v>464</v>
      </c>
      <c r="I46" s="180"/>
      <c r="J46" s="180"/>
      <c r="K46" s="180">
        <f>'実質公債費比率（分子）の構造'!N$48</f>
        <v>471</v>
      </c>
      <c r="L46" s="180"/>
      <c r="M46" s="180"/>
      <c r="N46" s="180">
        <f>'実質公債費比率（分子）の構造'!O$48</f>
        <v>466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3324</v>
      </c>
      <c r="C49" s="180"/>
      <c r="D49" s="180"/>
      <c r="E49" s="180">
        <f>'実質公債費比率（分子）の構造'!L$45</f>
        <v>3261</v>
      </c>
      <c r="F49" s="180"/>
      <c r="G49" s="180"/>
      <c r="H49" s="180">
        <f>'実質公債費比率（分子）の構造'!M$45</f>
        <v>2859</v>
      </c>
      <c r="I49" s="180"/>
      <c r="J49" s="180"/>
      <c r="K49" s="180">
        <f>'実質公債費比率（分子）の構造'!N$45</f>
        <v>2995</v>
      </c>
      <c r="L49" s="180"/>
      <c r="M49" s="180"/>
      <c r="N49" s="180">
        <f>'実質公債費比率（分子）の構造'!O$45</f>
        <v>3074</v>
      </c>
      <c r="O49" s="180"/>
      <c r="P49" s="180"/>
    </row>
    <row r="50" spans="1:16" x14ac:dyDescent="0.15">
      <c r="A50" s="180" t="s">
        <v>71</v>
      </c>
      <c r="B50" s="180" t="e">
        <f>NA()</f>
        <v>#N/A</v>
      </c>
      <c r="C50" s="180">
        <f>IF(ISNUMBER('実質公債費比率（分子）の構造'!K$53),'実質公債費比率（分子）の構造'!K$53,NA())</f>
        <v>1119</v>
      </c>
      <c r="D50" s="180" t="e">
        <f>NA()</f>
        <v>#N/A</v>
      </c>
      <c r="E50" s="180" t="e">
        <f>NA()</f>
        <v>#N/A</v>
      </c>
      <c r="F50" s="180">
        <f>IF(ISNUMBER('実質公債費比率（分子）の構造'!L$53),'実質公債費比率（分子）の構造'!L$53,NA())</f>
        <v>1134</v>
      </c>
      <c r="G50" s="180" t="e">
        <f>NA()</f>
        <v>#N/A</v>
      </c>
      <c r="H50" s="180" t="e">
        <f>NA()</f>
        <v>#N/A</v>
      </c>
      <c r="I50" s="180">
        <f>IF(ISNUMBER('実質公債費比率（分子）の構造'!M$53),'実質公債費比率（分子）の構造'!M$53,NA())</f>
        <v>659</v>
      </c>
      <c r="J50" s="180" t="e">
        <f>NA()</f>
        <v>#N/A</v>
      </c>
      <c r="K50" s="180" t="e">
        <f>NA()</f>
        <v>#N/A</v>
      </c>
      <c r="L50" s="180">
        <f>IF(ISNUMBER('実質公債費比率（分子）の構造'!N$53),'実質公債費比率（分子）の構造'!N$53,NA())</f>
        <v>701</v>
      </c>
      <c r="M50" s="180" t="e">
        <f>NA()</f>
        <v>#N/A</v>
      </c>
      <c r="N50" s="180" t="e">
        <f>NA()</f>
        <v>#N/A</v>
      </c>
      <c r="O50" s="180">
        <f>IF(ISNUMBER('実質公債費比率（分子）の構造'!O$53),'実質公債費比率（分子）の構造'!O$53,NA())</f>
        <v>698</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29761</v>
      </c>
      <c r="E56" s="179"/>
      <c r="F56" s="179"/>
      <c r="G56" s="179">
        <f>'将来負担比率（分子）の構造'!J$52</f>
        <v>29226</v>
      </c>
      <c r="H56" s="179"/>
      <c r="I56" s="179"/>
      <c r="J56" s="179">
        <f>'将来負担比率（分子）の構造'!K$52</f>
        <v>28395</v>
      </c>
      <c r="K56" s="179"/>
      <c r="L56" s="179"/>
      <c r="M56" s="179">
        <f>'将来負担比率（分子）の構造'!L$52</f>
        <v>28755</v>
      </c>
      <c r="N56" s="179"/>
      <c r="O56" s="179"/>
      <c r="P56" s="179">
        <f>'将来負担比率（分子）の構造'!M$52</f>
        <v>28702</v>
      </c>
    </row>
    <row r="57" spans="1:16" x14ac:dyDescent="0.15">
      <c r="A57" s="179" t="s">
        <v>42</v>
      </c>
      <c r="B57" s="179"/>
      <c r="C57" s="179"/>
      <c r="D57" s="179">
        <f>'将来負担比率（分子）の構造'!I$51</f>
        <v>865</v>
      </c>
      <c r="E57" s="179"/>
      <c r="F57" s="179"/>
      <c r="G57" s="179">
        <f>'将来負担比率（分子）の構造'!J$51</f>
        <v>843</v>
      </c>
      <c r="H57" s="179"/>
      <c r="I57" s="179"/>
      <c r="J57" s="179">
        <f>'将来負担比率（分子）の構造'!K$51</f>
        <v>781</v>
      </c>
      <c r="K57" s="179"/>
      <c r="L57" s="179"/>
      <c r="M57" s="179">
        <f>'将来負担比率（分子）の構造'!L$51</f>
        <v>814</v>
      </c>
      <c r="N57" s="179"/>
      <c r="O57" s="179"/>
      <c r="P57" s="179">
        <f>'将来負担比率（分子）の構造'!M$51</f>
        <v>910</v>
      </c>
    </row>
    <row r="58" spans="1:16" x14ac:dyDescent="0.15">
      <c r="A58" s="179" t="s">
        <v>41</v>
      </c>
      <c r="B58" s="179"/>
      <c r="C58" s="179"/>
      <c r="D58" s="179">
        <f>'将来負担比率（分子）の構造'!I$50</f>
        <v>11894</v>
      </c>
      <c r="E58" s="179"/>
      <c r="F58" s="179"/>
      <c r="G58" s="179">
        <f>'将来負担比率（分子）の構造'!J$50</f>
        <v>9923</v>
      </c>
      <c r="H58" s="179"/>
      <c r="I58" s="179"/>
      <c r="J58" s="179">
        <f>'将来負担比率（分子）の構造'!K$50</f>
        <v>10618</v>
      </c>
      <c r="K58" s="179"/>
      <c r="L58" s="179"/>
      <c r="M58" s="179">
        <f>'将来負担比率（分子）の構造'!L$50</f>
        <v>11101</v>
      </c>
      <c r="N58" s="179"/>
      <c r="O58" s="179"/>
      <c r="P58" s="179">
        <f>'将来負担比率（分子）の構造'!M$50</f>
        <v>11065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0</v>
      </c>
      <c r="C61" s="179"/>
      <c r="D61" s="179"/>
      <c r="E61" s="179" t="str">
        <f>'将来負担比率（分子）の構造'!J$46</f>
        <v>-</v>
      </c>
      <c r="F61" s="179"/>
      <c r="G61" s="179"/>
      <c r="H61" s="179">
        <f>'将来負担比率（分子）の構造'!K$46</f>
        <v>2</v>
      </c>
      <c r="I61" s="179"/>
      <c r="J61" s="179"/>
      <c r="K61" s="179">
        <f>'将来負担比率（分子）の構造'!L$46</f>
        <v>1</v>
      </c>
      <c r="L61" s="179"/>
      <c r="M61" s="179"/>
      <c r="N61" s="179">
        <f>'将来負担比率（分子）の構造'!M$46</f>
        <v>2</v>
      </c>
      <c r="O61" s="179"/>
      <c r="P61" s="179"/>
    </row>
    <row r="62" spans="1:16" x14ac:dyDescent="0.15">
      <c r="A62" s="179" t="s">
        <v>35</v>
      </c>
      <c r="B62" s="179">
        <f>'将来負担比率（分子）の構造'!I$45</f>
        <v>4794</v>
      </c>
      <c r="C62" s="179"/>
      <c r="D62" s="179"/>
      <c r="E62" s="179">
        <f>'将来負担比率（分子）の構造'!J$45</f>
        <v>4618</v>
      </c>
      <c r="F62" s="179"/>
      <c r="G62" s="179"/>
      <c r="H62" s="179">
        <f>'将来負担比率（分子）の構造'!K$45</f>
        <v>4552</v>
      </c>
      <c r="I62" s="179"/>
      <c r="J62" s="179"/>
      <c r="K62" s="179">
        <f>'将来負担比率（分子）の構造'!L$45</f>
        <v>4435</v>
      </c>
      <c r="L62" s="179"/>
      <c r="M62" s="179"/>
      <c r="N62" s="179">
        <f>'将来負担比率（分子）の構造'!M$45</f>
        <v>4222</v>
      </c>
      <c r="O62" s="179"/>
      <c r="P62" s="179"/>
    </row>
    <row r="63" spans="1:16" x14ac:dyDescent="0.15">
      <c r="A63" s="179" t="s">
        <v>34</v>
      </c>
      <c r="B63" s="179">
        <f>'将来負担比率（分子）の構造'!I$44</f>
        <v>4</v>
      </c>
      <c r="C63" s="179"/>
      <c r="D63" s="179"/>
      <c r="E63" s="179">
        <f>'将来負担比率（分子）の構造'!J$44</f>
        <v>2</v>
      </c>
      <c r="F63" s="179"/>
      <c r="G63" s="179"/>
      <c r="H63" s="179" t="str">
        <f>'将来負担比率（分子）の構造'!K$44</f>
        <v>-</v>
      </c>
      <c r="I63" s="179"/>
      <c r="J63" s="179"/>
      <c r="K63" s="179" t="str">
        <f>'将来負担比率（分子）の構造'!L$44</f>
        <v>-</v>
      </c>
      <c r="L63" s="179"/>
      <c r="M63" s="179"/>
      <c r="N63" s="179" t="str">
        <f>'将来負担比率（分子）の構造'!M$44</f>
        <v>-</v>
      </c>
      <c r="O63" s="179"/>
      <c r="P63" s="179"/>
    </row>
    <row r="64" spans="1:16" x14ac:dyDescent="0.15">
      <c r="A64" s="179" t="s">
        <v>33</v>
      </c>
      <c r="B64" s="179">
        <f>'将来負担比率（分子）の構造'!I$43</f>
        <v>6901</v>
      </c>
      <c r="C64" s="179"/>
      <c r="D64" s="179"/>
      <c r="E64" s="179">
        <f>'将来負担比率（分子）の構造'!J$43</f>
        <v>6876</v>
      </c>
      <c r="F64" s="179"/>
      <c r="G64" s="179"/>
      <c r="H64" s="179">
        <f>'将来負担比率（分子）の構造'!K$43</f>
        <v>6918</v>
      </c>
      <c r="I64" s="179"/>
      <c r="J64" s="179"/>
      <c r="K64" s="179">
        <f>'将来負担比率（分子）の構造'!L$43</f>
        <v>6582</v>
      </c>
      <c r="L64" s="179"/>
      <c r="M64" s="179"/>
      <c r="N64" s="179">
        <f>'将来負担比率（分子）の構造'!M$43</f>
        <v>6282</v>
      </c>
      <c r="O64" s="179"/>
      <c r="P64" s="179"/>
    </row>
    <row r="65" spans="1:16" x14ac:dyDescent="0.15">
      <c r="A65" s="179" t="s">
        <v>32</v>
      </c>
      <c r="B65" s="179">
        <f>'将来負担比率（分子）の構造'!I$42</f>
        <v>894</v>
      </c>
      <c r="C65" s="179"/>
      <c r="D65" s="179"/>
      <c r="E65" s="179">
        <f>'将来負担比率（分子）の構造'!J$42</f>
        <v>805</v>
      </c>
      <c r="F65" s="179"/>
      <c r="G65" s="179"/>
      <c r="H65" s="179">
        <f>'将来負担比率（分子）の構造'!K$42</f>
        <v>660</v>
      </c>
      <c r="I65" s="179"/>
      <c r="J65" s="179"/>
      <c r="K65" s="179">
        <f>'将来負担比率（分子）の構造'!L$42</f>
        <v>581</v>
      </c>
      <c r="L65" s="179"/>
      <c r="M65" s="179"/>
      <c r="N65" s="179">
        <f>'将来負担比率（分子）の構造'!M$42</f>
        <v>756</v>
      </c>
      <c r="O65" s="179"/>
      <c r="P65" s="179"/>
    </row>
    <row r="66" spans="1:16" x14ac:dyDescent="0.15">
      <c r="A66" s="179" t="s">
        <v>31</v>
      </c>
      <c r="B66" s="179">
        <f>'将来負担比率（分子）の構造'!I$41</f>
        <v>34001</v>
      </c>
      <c r="C66" s="179"/>
      <c r="D66" s="179"/>
      <c r="E66" s="179">
        <f>'将来負担比率（分子）の構造'!J$41</f>
        <v>30699</v>
      </c>
      <c r="F66" s="179"/>
      <c r="G66" s="179"/>
      <c r="H66" s="179">
        <f>'将来負担比率（分子）の構造'!K$41</f>
        <v>30120</v>
      </c>
      <c r="I66" s="179"/>
      <c r="J66" s="179"/>
      <c r="K66" s="179">
        <f>'将来負担比率（分子）の構造'!L$41</f>
        <v>31350</v>
      </c>
      <c r="L66" s="179"/>
      <c r="M66" s="179"/>
      <c r="N66" s="179">
        <f>'将来負担比率（分子）の構造'!M$41</f>
        <v>32416</v>
      </c>
      <c r="O66" s="179"/>
      <c r="P66" s="179"/>
    </row>
    <row r="67" spans="1:16" x14ac:dyDescent="0.15">
      <c r="A67" s="179" t="s">
        <v>75</v>
      </c>
      <c r="B67" s="179" t="e">
        <f>NA()</f>
        <v>#N/A</v>
      </c>
      <c r="C67" s="179">
        <f>IF(ISNUMBER('将来負担比率（分子）の構造'!I$53), IF('将来負担比率（分子）の構造'!I$53 &lt; 0, 0, '将来負担比率（分子）の構造'!I$53), NA())</f>
        <v>4074</v>
      </c>
      <c r="D67" s="179" t="e">
        <f>NA()</f>
        <v>#N/A</v>
      </c>
      <c r="E67" s="179" t="e">
        <f>NA()</f>
        <v>#N/A</v>
      </c>
      <c r="F67" s="179">
        <f>IF(ISNUMBER('将来負担比率（分子）の構造'!J$53), IF('将来負担比率（分子）の構造'!J$53 &lt; 0, 0, '将来負担比率（分子）の構造'!J$53), NA())</f>
        <v>3006</v>
      </c>
      <c r="G67" s="179" t="e">
        <f>NA()</f>
        <v>#N/A</v>
      </c>
      <c r="H67" s="179" t="e">
        <f>NA()</f>
        <v>#N/A</v>
      </c>
      <c r="I67" s="179">
        <f>IF(ISNUMBER('将来負担比率（分子）の構造'!K$53), IF('将来負担比率（分子）の構造'!K$53 &lt; 0, 0, '将来負担比率（分子）の構造'!K$53), NA())</f>
        <v>2460</v>
      </c>
      <c r="J67" s="179" t="e">
        <f>NA()</f>
        <v>#N/A</v>
      </c>
      <c r="K67" s="179" t="e">
        <f>NA()</f>
        <v>#N/A</v>
      </c>
      <c r="L67" s="179">
        <f>IF(ISNUMBER('将来負担比率（分子）の構造'!L$53), IF('将来負担比率（分子）の構造'!L$53 &lt; 0, 0, '将来負担比率（分子）の構造'!L$53), NA())</f>
        <v>2278</v>
      </c>
      <c r="M67" s="179" t="e">
        <f>NA()</f>
        <v>#N/A</v>
      </c>
      <c r="N67" s="179" t="e">
        <f>NA()</f>
        <v>#N/A</v>
      </c>
      <c r="O67" s="179">
        <f>IF(ISNUMBER('将来負担比率（分子）の構造'!M$53), IF('将来負担比率（分子）の構造'!M$53 &lt; 0, 0, '将来負担比率（分子）の構造'!M$53), NA())</f>
        <v>3001</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5571</v>
      </c>
      <c r="C72" s="183">
        <f>基金残高に係る経年分析!G55</f>
        <v>5996</v>
      </c>
      <c r="D72" s="183">
        <f>基金残高に係る経年分析!H55</f>
        <v>5511</v>
      </c>
    </row>
    <row r="73" spans="1:16" x14ac:dyDescent="0.15">
      <c r="A73" s="182" t="s">
        <v>78</v>
      </c>
      <c r="B73" s="183">
        <f>基金残高に係る経年分析!F56</f>
        <v>3126</v>
      </c>
      <c r="C73" s="183">
        <f>基金残高に係る経年分析!G56</f>
        <v>3129</v>
      </c>
      <c r="D73" s="183">
        <f>基金残高に係る経年分析!H56</f>
        <v>3073</v>
      </c>
    </row>
    <row r="74" spans="1:16" x14ac:dyDescent="0.15">
      <c r="A74" s="182" t="s">
        <v>79</v>
      </c>
      <c r="B74" s="183">
        <f>基金残高に係る経年分析!F57</f>
        <v>3740</v>
      </c>
      <c r="C74" s="183">
        <f>基金残高に係る経年分析!G57</f>
        <v>3764</v>
      </c>
      <c r="D74" s="183">
        <f>基金残高に係る経年分析!H57</f>
        <v>4254</v>
      </c>
    </row>
  </sheetData>
  <sheetProtection algorithmName="SHA-512" hashValue="tYIGCpfr6M8jBP1s/UeeYb2LxMa2CqkvC30/1pJv1g8SIIq4UWAYmH6idOmurhpa71KjrsgNDgBTZkCZ1mb4lg==" saltValue="XVHgdQGI1RULSs2+VBQg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7" t="s">
        <v>211</v>
      </c>
      <c r="DI1" s="658"/>
      <c r="DJ1" s="658"/>
      <c r="DK1" s="658"/>
      <c r="DL1" s="658"/>
      <c r="DM1" s="658"/>
      <c r="DN1" s="659"/>
      <c r="DO1" s="224"/>
      <c r="DP1" s="657" t="s">
        <v>212</v>
      </c>
      <c r="DQ1" s="658"/>
      <c r="DR1" s="658"/>
      <c r="DS1" s="658"/>
      <c r="DT1" s="658"/>
      <c r="DU1" s="658"/>
      <c r="DV1" s="658"/>
      <c r="DW1" s="658"/>
      <c r="DX1" s="658"/>
      <c r="DY1" s="658"/>
      <c r="DZ1" s="658"/>
      <c r="EA1" s="658"/>
      <c r="EB1" s="658"/>
      <c r="EC1" s="659"/>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0" t="s">
        <v>214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216</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0" t="s">
        <v>1</v>
      </c>
      <c r="C4" s="661"/>
      <c r="D4" s="661"/>
      <c r="E4" s="661"/>
      <c r="F4" s="661"/>
      <c r="G4" s="661"/>
      <c r="H4" s="661"/>
      <c r="I4" s="661"/>
      <c r="J4" s="661"/>
      <c r="K4" s="661"/>
      <c r="L4" s="661"/>
      <c r="M4" s="661"/>
      <c r="N4" s="661"/>
      <c r="O4" s="661"/>
      <c r="P4" s="661"/>
      <c r="Q4" s="662"/>
      <c r="R4" s="660" t="s">
        <v>217</v>
      </c>
      <c r="S4" s="661"/>
      <c r="T4" s="661"/>
      <c r="U4" s="661"/>
      <c r="V4" s="661"/>
      <c r="W4" s="661"/>
      <c r="X4" s="661"/>
      <c r="Y4" s="662"/>
      <c r="Z4" s="660" t="s">
        <v>218</v>
      </c>
      <c r="AA4" s="661"/>
      <c r="AB4" s="661"/>
      <c r="AC4" s="662"/>
      <c r="AD4" s="660" t="s">
        <v>219</v>
      </c>
      <c r="AE4" s="661"/>
      <c r="AF4" s="661"/>
      <c r="AG4" s="661"/>
      <c r="AH4" s="661"/>
      <c r="AI4" s="661"/>
      <c r="AJ4" s="661"/>
      <c r="AK4" s="662"/>
      <c r="AL4" s="660" t="s">
        <v>218</v>
      </c>
      <c r="AM4" s="661"/>
      <c r="AN4" s="661"/>
      <c r="AO4" s="662"/>
      <c r="AP4" s="666" t="s">
        <v>220</v>
      </c>
      <c r="AQ4" s="666"/>
      <c r="AR4" s="666"/>
      <c r="AS4" s="666"/>
      <c r="AT4" s="666"/>
      <c r="AU4" s="666"/>
      <c r="AV4" s="666"/>
      <c r="AW4" s="666"/>
      <c r="AX4" s="666"/>
      <c r="AY4" s="666"/>
      <c r="AZ4" s="666"/>
      <c r="BA4" s="666"/>
      <c r="BB4" s="666"/>
      <c r="BC4" s="666"/>
      <c r="BD4" s="666"/>
      <c r="BE4" s="666"/>
      <c r="BF4" s="666"/>
      <c r="BG4" s="666" t="s">
        <v>221</v>
      </c>
      <c r="BH4" s="666"/>
      <c r="BI4" s="666"/>
      <c r="BJ4" s="666"/>
      <c r="BK4" s="666"/>
      <c r="BL4" s="666"/>
      <c r="BM4" s="666"/>
      <c r="BN4" s="666"/>
      <c r="BO4" s="666" t="s">
        <v>218</v>
      </c>
      <c r="BP4" s="666"/>
      <c r="BQ4" s="666"/>
      <c r="BR4" s="666"/>
      <c r="BS4" s="666" t="s">
        <v>222</v>
      </c>
      <c r="BT4" s="666"/>
      <c r="BU4" s="666"/>
      <c r="BV4" s="666"/>
      <c r="BW4" s="666"/>
      <c r="BX4" s="666"/>
      <c r="BY4" s="666"/>
      <c r="BZ4" s="666"/>
      <c r="CA4" s="666"/>
      <c r="CB4" s="666"/>
      <c r="CD4" s="663" t="s">
        <v>223</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8" customFormat="1" ht="11.25" customHeight="1" x14ac:dyDescent="0.15">
      <c r="B5" s="667" t="s">
        <v>224</v>
      </c>
      <c r="C5" s="668"/>
      <c r="D5" s="668"/>
      <c r="E5" s="668"/>
      <c r="F5" s="668"/>
      <c r="G5" s="668"/>
      <c r="H5" s="668"/>
      <c r="I5" s="668"/>
      <c r="J5" s="668"/>
      <c r="K5" s="668"/>
      <c r="L5" s="668"/>
      <c r="M5" s="668"/>
      <c r="N5" s="668"/>
      <c r="O5" s="668"/>
      <c r="P5" s="668"/>
      <c r="Q5" s="669"/>
      <c r="R5" s="670">
        <v>6483817</v>
      </c>
      <c r="S5" s="671"/>
      <c r="T5" s="671"/>
      <c r="U5" s="671"/>
      <c r="V5" s="671"/>
      <c r="W5" s="671"/>
      <c r="X5" s="671"/>
      <c r="Y5" s="672"/>
      <c r="Z5" s="673">
        <v>20.100000000000001</v>
      </c>
      <c r="AA5" s="673"/>
      <c r="AB5" s="673"/>
      <c r="AC5" s="673"/>
      <c r="AD5" s="674">
        <v>6483817</v>
      </c>
      <c r="AE5" s="674"/>
      <c r="AF5" s="674"/>
      <c r="AG5" s="674"/>
      <c r="AH5" s="674"/>
      <c r="AI5" s="674"/>
      <c r="AJ5" s="674"/>
      <c r="AK5" s="674"/>
      <c r="AL5" s="675">
        <v>41.5</v>
      </c>
      <c r="AM5" s="676"/>
      <c r="AN5" s="676"/>
      <c r="AO5" s="677"/>
      <c r="AP5" s="667" t="s">
        <v>225</v>
      </c>
      <c r="AQ5" s="668"/>
      <c r="AR5" s="668"/>
      <c r="AS5" s="668"/>
      <c r="AT5" s="668"/>
      <c r="AU5" s="668"/>
      <c r="AV5" s="668"/>
      <c r="AW5" s="668"/>
      <c r="AX5" s="668"/>
      <c r="AY5" s="668"/>
      <c r="AZ5" s="668"/>
      <c r="BA5" s="668"/>
      <c r="BB5" s="668"/>
      <c r="BC5" s="668"/>
      <c r="BD5" s="668"/>
      <c r="BE5" s="668"/>
      <c r="BF5" s="669"/>
      <c r="BG5" s="681">
        <v>6477734</v>
      </c>
      <c r="BH5" s="682"/>
      <c r="BI5" s="682"/>
      <c r="BJ5" s="682"/>
      <c r="BK5" s="682"/>
      <c r="BL5" s="682"/>
      <c r="BM5" s="682"/>
      <c r="BN5" s="683"/>
      <c r="BO5" s="684">
        <v>99.9</v>
      </c>
      <c r="BP5" s="684"/>
      <c r="BQ5" s="684"/>
      <c r="BR5" s="684"/>
      <c r="BS5" s="685">
        <v>60825</v>
      </c>
      <c r="BT5" s="685"/>
      <c r="BU5" s="685"/>
      <c r="BV5" s="685"/>
      <c r="BW5" s="685"/>
      <c r="BX5" s="685"/>
      <c r="BY5" s="685"/>
      <c r="BZ5" s="685"/>
      <c r="CA5" s="685"/>
      <c r="CB5" s="689"/>
      <c r="CD5" s="663" t="s">
        <v>220</v>
      </c>
      <c r="CE5" s="664"/>
      <c r="CF5" s="664"/>
      <c r="CG5" s="664"/>
      <c r="CH5" s="664"/>
      <c r="CI5" s="664"/>
      <c r="CJ5" s="664"/>
      <c r="CK5" s="664"/>
      <c r="CL5" s="664"/>
      <c r="CM5" s="664"/>
      <c r="CN5" s="664"/>
      <c r="CO5" s="664"/>
      <c r="CP5" s="664"/>
      <c r="CQ5" s="665"/>
      <c r="CR5" s="663" t="s">
        <v>226</v>
      </c>
      <c r="CS5" s="664"/>
      <c r="CT5" s="664"/>
      <c r="CU5" s="664"/>
      <c r="CV5" s="664"/>
      <c r="CW5" s="664"/>
      <c r="CX5" s="664"/>
      <c r="CY5" s="665"/>
      <c r="CZ5" s="663" t="s">
        <v>218</v>
      </c>
      <c r="DA5" s="664"/>
      <c r="DB5" s="664"/>
      <c r="DC5" s="665"/>
      <c r="DD5" s="663" t="s">
        <v>227</v>
      </c>
      <c r="DE5" s="664"/>
      <c r="DF5" s="664"/>
      <c r="DG5" s="664"/>
      <c r="DH5" s="664"/>
      <c r="DI5" s="664"/>
      <c r="DJ5" s="664"/>
      <c r="DK5" s="664"/>
      <c r="DL5" s="664"/>
      <c r="DM5" s="664"/>
      <c r="DN5" s="664"/>
      <c r="DO5" s="664"/>
      <c r="DP5" s="665"/>
      <c r="DQ5" s="663" t="s">
        <v>228</v>
      </c>
      <c r="DR5" s="664"/>
      <c r="DS5" s="664"/>
      <c r="DT5" s="664"/>
      <c r="DU5" s="664"/>
      <c r="DV5" s="664"/>
      <c r="DW5" s="664"/>
      <c r="DX5" s="664"/>
      <c r="DY5" s="664"/>
      <c r="DZ5" s="664"/>
      <c r="EA5" s="664"/>
      <c r="EB5" s="664"/>
      <c r="EC5" s="665"/>
    </row>
    <row r="6" spans="2:143" ht="11.25" customHeight="1" x14ac:dyDescent="0.15">
      <c r="B6" s="678" t="s">
        <v>229</v>
      </c>
      <c r="C6" s="679"/>
      <c r="D6" s="679"/>
      <c r="E6" s="679"/>
      <c r="F6" s="679"/>
      <c r="G6" s="679"/>
      <c r="H6" s="679"/>
      <c r="I6" s="679"/>
      <c r="J6" s="679"/>
      <c r="K6" s="679"/>
      <c r="L6" s="679"/>
      <c r="M6" s="679"/>
      <c r="N6" s="679"/>
      <c r="O6" s="679"/>
      <c r="P6" s="679"/>
      <c r="Q6" s="680"/>
      <c r="R6" s="681">
        <v>292619</v>
      </c>
      <c r="S6" s="682"/>
      <c r="T6" s="682"/>
      <c r="U6" s="682"/>
      <c r="V6" s="682"/>
      <c r="W6" s="682"/>
      <c r="X6" s="682"/>
      <c r="Y6" s="683"/>
      <c r="Z6" s="684">
        <v>0.9</v>
      </c>
      <c r="AA6" s="684"/>
      <c r="AB6" s="684"/>
      <c r="AC6" s="684"/>
      <c r="AD6" s="685">
        <v>292619</v>
      </c>
      <c r="AE6" s="685"/>
      <c r="AF6" s="685"/>
      <c r="AG6" s="685"/>
      <c r="AH6" s="685"/>
      <c r="AI6" s="685"/>
      <c r="AJ6" s="685"/>
      <c r="AK6" s="685"/>
      <c r="AL6" s="686">
        <v>1.9</v>
      </c>
      <c r="AM6" s="687"/>
      <c r="AN6" s="687"/>
      <c r="AO6" s="688"/>
      <c r="AP6" s="678" t="s">
        <v>230</v>
      </c>
      <c r="AQ6" s="679"/>
      <c r="AR6" s="679"/>
      <c r="AS6" s="679"/>
      <c r="AT6" s="679"/>
      <c r="AU6" s="679"/>
      <c r="AV6" s="679"/>
      <c r="AW6" s="679"/>
      <c r="AX6" s="679"/>
      <c r="AY6" s="679"/>
      <c r="AZ6" s="679"/>
      <c r="BA6" s="679"/>
      <c r="BB6" s="679"/>
      <c r="BC6" s="679"/>
      <c r="BD6" s="679"/>
      <c r="BE6" s="679"/>
      <c r="BF6" s="680"/>
      <c r="BG6" s="681">
        <v>6477734</v>
      </c>
      <c r="BH6" s="682"/>
      <c r="BI6" s="682"/>
      <c r="BJ6" s="682"/>
      <c r="BK6" s="682"/>
      <c r="BL6" s="682"/>
      <c r="BM6" s="682"/>
      <c r="BN6" s="683"/>
      <c r="BO6" s="684">
        <v>99.9</v>
      </c>
      <c r="BP6" s="684"/>
      <c r="BQ6" s="684"/>
      <c r="BR6" s="684"/>
      <c r="BS6" s="685">
        <v>60825</v>
      </c>
      <c r="BT6" s="685"/>
      <c r="BU6" s="685"/>
      <c r="BV6" s="685"/>
      <c r="BW6" s="685"/>
      <c r="BX6" s="685"/>
      <c r="BY6" s="685"/>
      <c r="BZ6" s="685"/>
      <c r="CA6" s="685"/>
      <c r="CB6" s="689"/>
      <c r="CD6" s="692" t="s">
        <v>231</v>
      </c>
      <c r="CE6" s="693"/>
      <c r="CF6" s="693"/>
      <c r="CG6" s="693"/>
      <c r="CH6" s="693"/>
      <c r="CI6" s="693"/>
      <c r="CJ6" s="693"/>
      <c r="CK6" s="693"/>
      <c r="CL6" s="693"/>
      <c r="CM6" s="693"/>
      <c r="CN6" s="693"/>
      <c r="CO6" s="693"/>
      <c r="CP6" s="693"/>
      <c r="CQ6" s="694"/>
      <c r="CR6" s="681">
        <v>223224</v>
      </c>
      <c r="CS6" s="682"/>
      <c r="CT6" s="682"/>
      <c r="CU6" s="682"/>
      <c r="CV6" s="682"/>
      <c r="CW6" s="682"/>
      <c r="CX6" s="682"/>
      <c r="CY6" s="683"/>
      <c r="CZ6" s="675">
        <v>0.7</v>
      </c>
      <c r="DA6" s="676"/>
      <c r="DB6" s="676"/>
      <c r="DC6" s="695"/>
      <c r="DD6" s="690" t="s">
        <v>232</v>
      </c>
      <c r="DE6" s="682"/>
      <c r="DF6" s="682"/>
      <c r="DG6" s="682"/>
      <c r="DH6" s="682"/>
      <c r="DI6" s="682"/>
      <c r="DJ6" s="682"/>
      <c r="DK6" s="682"/>
      <c r="DL6" s="682"/>
      <c r="DM6" s="682"/>
      <c r="DN6" s="682"/>
      <c r="DO6" s="682"/>
      <c r="DP6" s="683"/>
      <c r="DQ6" s="690">
        <v>223224</v>
      </c>
      <c r="DR6" s="682"/>
      <c r="DS6" s="682"/>
      <c r="DT6" s="682"/>
      <c r="DU6" s="682"/>
      <c r="DV6" s="682"/>
      <c r="DW6" s="682"/>
      <c r="DX6" s="682"/>
      <c r="DY6" s="682"/>
      <c r="DZ6" s="682"/>
      <c r="EA6" s="682"/>
      <c r="EB6" s="682"/>
      <c r="EC6" s="691"/>
    </row>
    <row r="7" spans="2:143" ht="11.25" customHeight="1" x14ac:dyDescent="0.15">
      <c r="B7" s="678" t="s">
        <v>233</v>
      </c>
      <c r="C7" s="679"/>
      <c r="D7" s="679"/>
      <c r="E7" s="679"/>
      <c r="F7" s="679"/>
      <c r="G7" s="679"/>
      <c r="H7" s="679"/>
      <c r="I7" s="679"/>
      <c r="J7" s="679"/>
      <c r="K7" s="679"/>
      <c r="L7" s="679"/>
      <c r="M7" s="679"/>
      <c r="N7" s="679"/>
      <c r="O7" s="679"/>
      <c r="P7" s="679"/>
      <c r="Q7" s="680"/>
      <c r="R7" s="681">
        <v>4369</v>
      </c>
      <c r="S7" s="682"/>
      <c r="T7" s="682"/>
      <c r="U7" s="682"/>
      <c r="V7" s="682"/>
      <c r="W7" s="682"/>
      <c r="X7" s="682"/>
      <c r="Y7" s="683"/>
      <c r="Z7" s="684">
        <v>0</v>
      </c>
      <c r="AA7" s="684"/>
      <c r="AB7" s="684"/>
      <c r="AC7" s="684"/>
      <c r="AD7" s="685">
        <v>4369</v>
      </c>
      <c r="AE7" s="685"/>
      <c r="AF7" s="685"/>
      <c r="AG7" s="685"/>
      <c r="AH7" s="685"/>
      <c r="AI7" s="685"/>
      <c r="AJ7" s="685"/>
      <c r="AK7" s="685"/>
      <c r="AL7" s="686">
        <v>0</v>
      </c>
      <c r="AM7" s="687"/>
      <c r="AN7" s="687"/>
      <c r="AO7" s="688"/>
      <c r="AP7" s="678" t="s">
        <v>234</v>
      </c>
      <c r="AQ7" s="679"/>
      <c r="AR7" s="679"/>
      <c r="AS7" s="679"/>
      <c r="AT7" s="679"/>
      <c r="AU7" s="679"/>
      <c r="AV7" s="679"/>
      <c r="AW7" s="679"/>
      <c r="AX7" s="679"/>
      <c r="AY7" s="679"/>
      <c r="AZ7" s="679"/>
      <c r="BA7" s="679"/>
      <c r="BB7" s="679"/>
      <c r="BC7" s="679"/>
      <c r="BD7" s="679"/>
      <c r="BE7" s="679"/>
      <c r="BF7" s="680"/>
      <c r="BG7" s="681">
        <v>2943794</v>
      </c>
      <c r="BH7" s="682"/>
      <c r="BI7" s="682"/>
      <c r="BJ7" s="682"/>
      <c r="BK7" s="682"/>
      <c r="BL7" s="682"/>
      <c r="BM7" s="682"/>
      <c r="BN7" s="683"/>
      <c r="BO7" s="684">
        <v>45.4</v>
      </c>
      <c r="BP7" s="684"/>
      <c r="BQ7" s="684"/>
      <c r="BR7" s="684"/>
      <c r="BS7" s="685">
        <v>60825</v>
      </c>
      <c r="BT7" s="685"/>
      <c r="BU7" s="685"/>
      <c r="BV7" s="685"/>
      <c r="BW7" s="685"/>
      <c r="BX7" s="685"/>
      <c r="BY7" s="685"/>
      <c r="BZ7" s="685"/>
      <c r="CA7" s="685"/>
      <c r="CB7" s="689"/>
      <c r="CD7" s="696" t="s">
        <v>235</v>
      </c>
      <c r="CE7" s="697"/>
      <c r="CF7" s="697"/>
      <c r="CG7" s="697"/>
      <c r="CH7" s="697"/>
      <c r="CI7" s="697"/>
      <c r="CJ7" s="697"/>
      <c r="CK7" s="697"/>
      <c r="CL7" s="697"/>
      <c r="CM7" s="697"/>
      <c r="CN7" s="697"/>
      <c r="CO7" s="697"/>
      <c r="CP7" s="697"/>
      <c r="CQ7" s="698"/>
      <c r="CR7" s="681">
        <v>3285318</v>
      </c>
      <c r="CS7" s="682"/>
      <c r="CT7" s="682"/>
      <c r="CU7" s="682"/>
      <c r="CV7" s="682"/>
      <c r="CW7" s="682"/>
      <c r="CX7" s="682"/>
      <c r="CY7" s="683"/>
      <c r="CZ7" s="684">
        <v>10.6</v>
      </c>
      <c r="DA7" s="684"/>
      <c r="DB7" s="684"/>
      <c r="DC7" s="684"/>
      <c r="DD7" s="690">
        <v>364832</v>
      </c>
      <c r="DE7" s="682"/>
      <c r="DF7" s="682"/>
      <c r="DG7" s="682"/>
      <c r="DH7" s="682"/>
      <c r="DI7" s="682"/>
      <c r="DJ7" s="682"/>
      <c r="DK7" s="682"/>
      <c r="DL7" s="682"/>
      <c r="DM7" s="682"/>
      <c r="DN7" s="682"/>
      <c r="DO7" s="682"/>
      <c r="DP7" s="683"/>
      <c r="DQ7" s="690">
        <v>2730446</v>
      </c>
      <c r="DR7" s="682"/>
      <c r="DS7" s="682"/>
      <c r="DT7" s="682"/>
      <c r="DU7" s="682"/>
      <c r="DV7" s="682"/>
      <c r="DW7" s="682"/>
      <c r="DX7" s="682"/>
      <c r="DY7" s="682"/>
      <c r="DZ7" s="682"/>
      <c r="EA7" s="682"/>
      <c r="EB7" s="682"/>
      <c r="EC7" s="691"/>
    </row>
    <row r="8" spans="2:143" ht="11.25" customHeight="1" x14ac:dyDescent="0.15">
      <c r="B8" s="678" t="s">
        <v>236</v>
      </c>
      <c r="C8" s="679"/>
      <c r="D8" s="679"/>
      <c r="E8" s="679"/>
      <c r="F8" s="679"/>
      <c r="G8" s="679"/>
      <c r="H8" s="679"/>
      <c r="I8" s="679"/>
      <c r="J8" s="679"/>
      <c r="K8" s="679"/>
      <c r="L8" s="679"/>
      <c r="M8" s="679"/>
      <c r="N8" s="679"/>
      <c r="O8" s="679"/>
      <c r="P8" s="679"/>
      <c r="Q8" s="680"/>
      <c r="R8" s="681">
        <v>25140</v>
      </c>
      <c r="S8" s="682"/>
      <c r="T8" s="682"/>
      <c r="U8" s="682"/>
      <c r="V8" s="682"/>
      <c r="W8" s="682"/>
      <c r="X8" s="682"/>
      <c r="Y8" s="683"/>
      <c r="Z8" s="684">
        <v>0.1</v>
      </c>
      <c r="AA8" s="684"/>
      <c r="AB8" s="684"/>
      <c r="AC8" s="684"/>
      <c r="AD8" s="685">
        <v>25140</v>
      </c>
      <c r="AE8" s="685"/>
      <c r="AF8" s="685"/>
      <c r="AG8" s="685"/>
      <c r="AH8" s="685"/>
      <c r="AI8" s="685"/>
      <c r="AJ8" s="685"/>
      <c r="AK8" s="685"/>
      <c r="AL8" s="686">
        <v>0.2</v>
      </c>
      <c r="AM8" s="687"/>
      <c r="AN8" s="687"/>
      <c r="AO8" s="688"/>
      <c r="AP8" s="678" t="s">
        <v>237</v>
      </c>
      <c r="AQ8" s="679"/>
      <c r="AR8" s="679"/>
      <c r="AS8" s="679"/>
      <c r="AT8" s="679"/>
      <c r="AU8" s="679"/>
      <c r="AV8" s="679"/>
      <c r="AW8" s="679"/>
      <c r="AX8" s="679"/>
      <c r="AY8" s="679"/>
      <c r="AZ8" s="679"/>
      <c r="BA8" s="679"/>
      <c r="BB8" s="679"/>
      <c r="BC8" s="679"/>
      <c r="BD8" s="679"/>
      <c r="BE8" s="679"/>
      <c r="BF8" s="680"/>
      <c r="BG8" s="681">
        <v>107589</v>
      </c>
      <c r="BH8" s="682"/>
      <c r="BI8" s="682"/>
      <c r="BJ8" s="682"/>
      <c r="BK8" s="682"/>
      <c r="BL8" s="682"/>
      <c r="BM8" s="682"/>
      <c r="BN8" s="683"/>
      <c r="BO8" s="684">
        <v>1.7</v>
      </c>
      <c r="BP8" s="684"/>
      <c r="BQ8" s="684"/>
      <c r="BR8" s="684"/>
      <c r="BS8" s="690" t="s">
        <v>137</v>
      </c>
      <c r="BT8" s="682"/>
      <c r="BU8" s="682"/>
      <c r="BV8" s="682"/>
      <c r="BW8" s="682"/>
      <c r="BX8" s="682"/>
      <c r="BY8" s="682"/>
      <c r="BZ8" s="682"/>
      <c r="CA8" s="682"/>
      <c r="CB8" s="691"/>
      <c r="CD8" s="696" t="s">
        <v>238</v>
      </c>
      <c r="CE8" s="697"/>
      <c r="CF8" s="697"/>
      <c r="CG8" s="697"/>
      <c r="CH8" s="697"/>
      <c r="CI8" s="697"/>
      <c r="CJ8" s="697"/>
      <c r="CK8" s="697"/>
      <c r="CL8" s="697"/>
      <c r="CM8" s="697"/>
      <c r="CN8" s="697"/>
      <c r="CO8" s="697"/>
      <c r="CP8" s="697"/>
      <c r="CQ8" s="698"/>
      <c r="CR8" s="681">
        <v>11954269</v>
      </c>
      <c r="CS8" s="682"/>
      <c r="CT8" s="682"/>
      <c r="CU8" s="682"/>
      <c r="CV8" s="682"/>
      <c r="CW8" s="682"/>
      <c r="CX8" s="682"/>
      <c r="CY8" s="683"/>
      <c r="CZ8" s="684">
        <v>38.6</v>
      </c>
      <c r="DA8" s="684"/>
      <c r="DB8" s="684"/>
      <c r="DC8" s="684"/>
      <c r="DD8" s="690">
        <v>174214</v>
      </c>
      <c r="DE8" s="682"/>
      <c r="DF8" s="682"/>
      <c r="DG8" s="682"/>
      <c r="DH8" s="682"/>
      <c r="DI8" s="682"/>
      <c r="DJ8" s="682"/>
      <c r="DK8" s="682"/>
      <c r="DL8" s="682"/>
      <c r="DM8" s="682"/>
      <c r="DN8" s="682"/>
      <c r="DO8" s="682"/>
      <c r="DP8" s="683"/>
      <c r="DQ8" s="690">
        <v>5408185</v>
      </c>
      <c r="DR8" s="682"/>
      <c r="DS8" s="682"/>
      <c r="DT8" s="682"/>
      <c r="DU8" s="682"/>
      <c r="DV8" s="682"/>
      <c r="DW8" s="682"/>
      <c r="DX8" s="682"/>
      <c r="DY8" s="682"/>
      <c r="DZ8" s="682"/>
      <c r="EA8" s="682"/>
      <c r="EB8" s="682"/>
      <c r="EC8" s="691"/>
    </row>
    <row r="9" spans="2:143" ht="11.25" customHeight="1" x14ac:dyDescent="0.15">
      <c r="B9" s="678" t="s">
        <v>239</v>
      </c>
      <c r="C9" s="679"/>
      <c r="D9" s="679"/>
      <c r="E9" s="679"/>
      <c r="F9" s="679"/>
      <c r="G9" s="679"/>
      <c r="H9" s="679"/>
      <c r="I9" s="679"/>
      <c r="J9" s="679"/>
      <c r="K9" s="679"/>
      <c r="L9" s="679"/>
      <c r="M9" s="679"/>
      <c r="N9" s="679"/>
      <c r="O9" s="679"/>
      <c r="P9" s="679"/>
      <c r="Q9" s="680"/>
      <c r="R9" s="681">
        <v>15395</v>
      </c>
      <c r="S9" s="682"/>
      <c r="T9" s="682"/>
      <c r="U9" s="682"/>
      <c r="V9" s="682"/>
      <c r="W9" s="682"/>
      <c r="X9" s="682"/>
      <c r="Y9" s="683"/>
      <c r="Z9" s="684">
        <v>0</v>
      </c>
      <c r="AA9" s="684"/>
      <c r="AB9" s="684"/>
      <c r="AC9" s="684"/>
      <c r="AD9" s="685">
        <v>15395</v>
      </c>
      <c r="AE9" s="685"/>
      <c r="AF9" s="685"/>
      <c r="AG9" s="685"/>
      <c r="AH9" s="685"/>
      <c r="AI9" s="685"/>
      <c r="AJ9" s="685"/>
      <c r="AK9" s="685"/>
      <c r="AL9" s="686">
        <v>0.1</v>
      </c>
      <c r="AM9" s="687"/>
      <c r="AN9" s="687"/>
      <c r="AO9" s="688"/>
      <c r="AP9" s="678" t="s">
        <v>240</v>
      </c>
      <c r="AQ9" s="679"/>
      <c r="AR9" s="679"/>
      <c r="AS9" s="679"/>
      <c r="AT9" s="679"/>
      <c r="AU9" s="679"/>
      <c r="AV9" s="679"/>
      <c r="AW9" s="679"/>
      <c r="AX9" s="679"/>
      <c r="AY9" s="679"/>
      <c r="AZ9" s="679"/>
      <c r="BA9" s="679"/>
      <c r="BB9" s="679"/>
      <c r="BC9" s="679"/>
      <c r="BD9" s="679"/>
      <c r="BE9" s="679"/>
      <c r="BF9" s="680"/>
      <c r="BG9" s="681">
        <v>2387882</v>
      </c>
      <c r="BH9" s="682"/>
      <c r="BI9" s="682"/>
      <c r="BJ9" s="682"/>
      <c r="BK9" s="682"/>
      <c r="BL9" s="682"/>
      <c r="BM9" s="682"/>
      <c r="BN9" s="683"/>
      <c r="BO9" s="684">
        <v>36.799999999999997</v>
      </c>
      <c r="BP9" s="684"/>
      <c r="BQ9" s="684"/>
      <c r="BR9" s="684"/>
      <c r="BS9" s="690" t="s">
        <v>232</v>
      </c>
      <c r="BT9" s="682"/>
      <c r="BU9" s="682"/>
      <c r="BV9" s="682"/>
      <c r="BW9" s="682"/>
      <c r="BX9" s="682"/>
      <c r="BY9" s="682"/>
      <c r="BZ9" s="682"/>
      <c r="CA9" s="682"/>
      <c r="CB9" s="691"/>
      <c r="CD9" s="696" t="s">
        <v>241</v>
      </c>
      <c r="CE9" s="697"/>
      <c r="CF9" s="697"/>
      <c r="CG9" s="697"/>
      <c r="CH9" s="697"/>
      <c r="CI9" s="697"/>
      <c r="CJ9" s="697"/>
      <c r="CK9" s="697"/>
      <c r="CL9" s="697"/>
      <c r="CM9" s="697"/>
      <c r="CN9" s="697"/>
      <c r="CO9" s="697"/>
      <c r="CP9" s="697"/>
      <c r="CQ9" s="698"/>
      <c r="CR9" s="681">
        <v>2769886</v>
      </c>
      <c r="CS9" s="682"/>
      <c r="CT9" s="682"/>
      <c r="CU9" s="682"/>
      <c r="CV9" s="682"/>
      <c r="CW9" s="682"/>
      <c r="CX9" s="682"/>
      <c r="CY9" s="683"/>
      <c r="CZ9" s="684">
        <v>8.9</v>
      </c>
      <c r="DA9" s="684"/>
      <c r="DB9" s="684"/>
      <c r="DC9" s="684"/>
      <c r="DD9" s="690">
        <v>386850</v>
      </c>
      <c r="DE9" s="682"/>
      <c r="DF9" s="682"/>
      <c r="DG9" s="682"/>
      <c r="DH9" s="682"/>
      <c r="DI9" s="682"/>
      <c r="DJ9" s="682"/>
      <c r="DK9" s="682"/>
      <c r="DL9" s="682"/>
      <c r="DM9" s="682"/>
      <c r="DN9" s="682"/>
      <c r="DO9" s="682"/>
      <c r="DP9" s="683"/>
      <c r="DQ9" s="690">
        <v>1485526</v>
      </c>
      <c r="DR9" s="682"/>
      <c r="DS9" s="682"/>
      <c r="DT9" s="682"/>
      <c r="DU9" s="682"/>
      <c r="DV9" s="682"/>
      <c r="DW9" s="682"/>
      <c r="DX9" s="682"/>
      <c r="DY9" s="682"/>
      <c r="DZ9" s="682"/>
      <c r="EA9" s="682"/>
      <c r="EB9" s="682"/>
      <c r="EC9" s="691"/>
    </row>
    <row r="10" spans="2:143" ht="11.25" customHeight="1" x14ac:dyDescent="0.15">
      <c r="B10" s="678" t="s">
        <v>242</v>
      </c>
      <c r="C10" s="679"/>
      <c r="D10" s="679"/>
      <c r="E10" s="679"/>
      <c r="F10" s="679"/>
      <c r="G10" s="679"/>
      <c r="H10" s="679"/>
      <c r="I10" s="679"/>
      <c r="J10" s="679"/>
      <c r="K10" s="679"/>
      <c r="L10" s="679"/>
      <c r="M10" s="679"/>
      <c r="N10" s="679"/>
      <c r="O10" s="679"/>
      <c r="P10" s="679"/>
      <c r="Q10" s="680"/>
      <c r="R10" s="681" t="s">
        <v>137</v>
      </c>
      <c r="S10" s="682"/>
      <c r="T10" s="682"/>
      <c r="U10" s="682"/>
      <c r="V10" s="682"/>
      <c r="W10" s="682"/>
      <c r="X10" s="682"/>
      <c r="Y10" s="683"/>
      <c r="Z10" s="684" t="s">
        <v>137</v>
      </c>
      <c r="AA10" s="684"/>
      <c r="AB10" s="684"/>
      <c r="AC10" s="684"/>
      <c r="AD10" s="685" t="s">
        <v>136</v>
      </c>
      <c r="AE10" s="685"/>
      <c r="AF10" s="685"/>
      <c r="AG10" s="685"/>
      <c r="AH10" s="685"/>
      <c r="AI10" s="685"/>
      <c r="AJ10" s="685"/>
      <c r="AK10" s="685"/>
      <c r="AL10" s="686" t="s">
        <v>137</v>
      </c>
      <c r="AM10" s="687"/>
      <c r="AN10" s="687"/>
      <c r="AO10" s="688"/>
      <c r="AP10" s="678" t="s">
        <v>243</v>
      </c>
      <c r="AQ10" s="679"/>
      <c r="AR10" s="679"/>
      <c r="AS10" s="679"/>
      <c r="AT10" s="679"/>
      <c r="AU10" s="679"/>
      <c r="AV10" s="679"/>
      <c r="AW10" s="679"/>
      <c r="AX10" s="679"/>
      <c r="AY10" s="679"/>
      <c r="AZ10" s="679"/>
      <c r="BA10" s="679"/>
      <c r="BB10" s="679"/>
      <c r="BC10" s="679"/>
      <c r="BD10" s="679"/>
      <c r="BE10" s="679"/>
      <c r="BF10" s="680"/>
      <c r="BG10" s="681">
        <v>141665</v>
      </c>
      <c r="BH10" s="682"/>
      <c r="BI10" s="682"/>
      <c r="BJ10" s="682"/>
      <c r="BK10" s="682"/>
      <c r="BL10" s="682"/>
      <c r="BM10" s="682"/>
      <c r="BN10" s="683"/>
      <c r="BO10" s="684">
        <v>2.2000000000000002</v>
      </c>
      <c r="BP10" s="684"/>
      <c r="BQ10" s="684"/>
      <c r="BR10" s="684"/>
      <c r="BS10" s="690" t="s">
        <v>232</v>
      </c>
      <c r="BT10" s="682"/>
      <c r="BU10" s="682"/>
      <c r="BV10" s="682"/>
      <c r="BW10" s="682"/>
      <c r="BX10" s="682"/>
      <c r="BY10" s="682"/>
      <c r="BZ10" s="682"/>
      <c r="CA10" s="682"/>
      <c r="CB10" s="691"/>
      <c r="CD10" s="696" t="s">
        <v>244</v>
      </c>
      <c r="CE10" s="697"/>
      <c r="CF10" s="697"/>
      <c r="CG10" s="697"/>
      <c r="CH10" s="697"/>
      <c r="CI10" s="697"/>
      <c r="CJ10" s="697"/>
      <c r="CK10" s="697"/>
      <c r="CL10" s="697"/>
      <c r="CM10" s="697"/>
      <c r="CN10" s="697"/>
      <c r="CO10" s="697"/>
      <c r="CP10" s="697"/>
      <c r="CQ10" s="698"/>
      <c r="CR10" s="681">
        <v>13266</v>
      </c>
      <c r="CS10" s="682"/>
      <c r="CT10" s="682"/>
      <c r="CU10" s="682"/>
      <c r="CV10" s="682"/>
      <c r="CW10" s="682"/>
      <c r="CX10" s="682"/>
      <c r="CY10" s="683"/>
      <c r="CZ10" s="684">
        <v>0</v>
      </c>
      <c r="DA10" s="684"/>
      <c r="DB10" s="684"/>
      <c r="DC10" s="684"/>
      <c r="DD10" s="690" t="s">
        <v>232</v>
      </c>
      <c r="DE10" s="682"/>
      <c r="DF10" s="682"/>
      <c r="DG10" s="682"/>
      <c r="DH10" s="682"/>
      <c r="DI10" s="682"/>
      <c r="DJ10" s="682"/>
      <c r="DK10" s="682"/>
      <c r="DL10" s="682"/>
      <c r="DM10" s="682"/>
      <c r="DN10" s="682"/>
      <c r="DO10" s="682"/>
      <c r="DP10" s="683"/>
      <c r="DQ10" s="690">
        <v>13266</v>
      </c>
      <c r="DR10" s="682"/>
      <c r="DS10" s="682"/>
      <c r="DT10" s="682"/>
      <c r="DU10" s="682"/>
      <c r="DV10" s="682"/>
      <c r="DW10" s="682"/>
      <c r="DX10" s="682"/>
      <c r="DY10" s="682"/>
      <c r="DZ10" s="682"/>
      <c r="EA10" s="682"/>
      <c r="EB10" s="682"/>
      <c r="EC10" s="691"/>
    </row>
    <row r="11" spans="2:143" ht="11.25" customHeight="1" x14ac:dyDescent="0.15">
      <c r="B11" s="678" t="s">
        <v>245</v>
      </c>
      <c r="C11" s="679"/>
      <c r="D11" s="679"/>
      <c r="E11" s="679"/>
      <c r="F11" s="679"/>
      <c r="G11" s="679"/>
      <c r="H11" s="679"/>
      <c r="I11" s="679"/>
      <c r="J11" s="679"/>
      <c r="K11" s="679"/>
      <c r="L11" s="679"/>
      <c r="M11" s="679"/>
      <c r="N11" s="679"/>
      <c r="O11" s="679"/>
      <c r="P11" s="679"/>
      <c r="Q11" s="680"/>
      <c r="R11" s="681">
        <v>1122679</v>
      </c>
      <c r="S11" s="682"/>
      <c r="T11" s="682"/>
      <c r="U11" s="682"/>
      <c r="V11" s="682"/>
      <c r="W11" s="682"/>
      <c r="X11" s="682"/>
      <c r="Y11" s="683"/>
      <c r="Z11" s="686">
        <v>3.5</v>
      </c>
      <c r="AA11" s="687"/>
      <c r="AB11" s="687"/>
      <c r="AC11" s="699"/>
      <c r="AD11" s="690">
        <v>1122679</v>
      </c>
      <c r="AE11" s="682"/>
      <c r="AF11" s="682"/>
      <c r="AG11" s="682"/>
      <c r="AH11" s="682"/>
      <c r="AI11" s="682"/>
      <c r="AJ11" s="682"/>
      <c r="AK11" s="683"/>
      <c r="AL11" s="686">
        <v>7.2</v>
      </c>
      <c r="AM11" s="687"/>
      <c r="AN11" s="687"/>
      <c r="AO11" s="688"/>
      <c r="AP11" s="678" t="s">
        <v>246</v>
      </c>
      <c r="AQ11" s="679"/>
      <c r="AR11" s="679"/>
      <c r="AS11" s="679"/>
      <c r="AT11" s="679"/>
      <c r="AU11" s="679"/>
      <c r="AV11" s="679"/>
      <c r="AW11" s="679"/>
      <c r="AX11" s="679"/>
      <c r="AY11" s="679"/>
      <c r="AZ11" s="679"/>
      <c r="BA11" s="679"/>
      <c r="BB11" s="679"/>
      <c r="BC11" s="679"/>
      <c r="BD11" s="679"/>
      <c r="BE11" s="679"/>
      <c r="BF11" s="680"/>
      <c r="BG11" s="681">
        <v>306658</v>
      </c>
      <c r="BH11" s="682"/>
      <c r="BI11" s="682"/>
      <c r="BJ11" s="682"/>
      <c r="BK11" s="682"/>
      <c r="BL11" s="682"/>
      <c r="BM11" s="682"/>
      <c r="BN11" s="683"/>
      <c r="BO11" s="684">
        <v>4.7</v>
      </c>
      <c r="BP11" s="684"/>
      <c r="BQ11" s="684"/>
      <c r="BR11" s="684"/>
      <c r="BS11" s="690">
        <v>60825</v>
      </c>
      <c r="BT11" s="682"/>
      <c r="BU11" s="682"/>
      <c r="BV11" s="682"/>
      <c r="BW11" s="682"/>
      <c r="BX11" s="682"/>
      <c r="BY11" s="682"/>
      <c r="BZ11" s="682"/>
      <c r="CA11" s="682"/>
      <c r="CB11" s="691"/>
      <c r="CD11" s="696" t="s">
        <v>247</v>
      </c>
      <c r="CE11" s="697"/>
      <c r="CF11" s="697"/>
      <c r="CG11" s="697"/>
      <c r="CH11" s="697"/>
      <c r="CI11" s="697"/>
      <c r="CJ11" s="697"/>
      <c r="CK11" s="697"/>
      <c r="CL11" s="697"/>
      <c r="CM11" s="697"/>
      <c r="CN11" s="697"/>
      <c r="CO11" s="697"/>
      <c r="CP11" s="697"/>
      <c r="CQ11" s="698"/>
      <c r="CR11" s="681">
        <v>2417610</v>
      </c>
      <c r="CS11" s="682"/>
      <c r="CT11" s="682"/>
      <c r="CU11" s="682"/>
      <c r="CV11" s="682"/>
      <c r="CW11" s="682"/>
      <c r="CX11" s="682"/>
      <c r="CY11" s="683"/>
      <c r="CZ11" s="684">
        <v>7.8</v>
      </c>
      <c r="DA11" s="684"/>
      <c r="DB11" s="684"/>
      <c r="DC11" s="684"/>
      <c r="DD11" s="690">
        <v>1109193</v>
      </c>
      <c r="DE11" s="682"/>
      <c r="DF11" s="682"/>
      <c r="DG11" s="682"/>
      <c r="DH11" s="682"/>
      <c r="DI11" s="682"/>
      <c r="DJ11" s="682"/>
      <c r="DK11" s="682"/>
      <c r="DL11" s="682"/>
      <c r="DM11" s="682"/>
      <c r="DN11" s="682"/>
      <c r="DO11" s="682"/>
      <c r="DP11" s="683"/>
      <c r="DQ11" s="690">
        <v>1133749</v>
      </c>
      <c r="DR11" s="682"/>
      <c r="DS11" s="682"/>
      <c r="DT11" s="682"/>
      <c r="DU11" s="682"/>
      <c r="DV11" s="682"/>
      <c r="DW11" s="682"/>
      <c r="DX11" s="682"/>
      <c r="DY11" s="682"/>
      <c r="DZ11" s="682"/>
      <c r="EA11" s="682"/>
      <c r="EB11" s="682"/>
      <c r="EC11" s="691"/>
    </row>
    <row r="12" spans="2:143" ht="11.25" customHeight="1" x14ac:dyDescent="0.15">
      <c r="B12" s="678" t="s">
        <v>248</v>
      </c>
      <c r="C12" s="679"/>
      <c r="D12" s="679"/>
      <c r="E12" s="679"/>
      <c r="F12" s="679"/>
      <c r="G12" s="679"/>
      <c r="H12" s="679"/>
      <c r="I12" s="679"/>
      <c r="J12" s="679"/>
      <c r="K12" s="679"/>
      <c r="L12" s="679"/>
      <c r="M12" s="679"/>
      <c r="N12" s="679"/>
      <c r="O12" s="679"/>
      <c r="P12" s="679"/>
      <c r="Q12" s="680"/>
      <c r="R12" s="681" t="s">
        <v>137</v>
      </c>
      <c r="S12" s="682"/>
      <c r="T12" s="682"/>
      <c r="U12" s="682"/>
      <c r="V12" s="682"/>
      <c r="W12" s="682"/>
      <c r="X12" s="682"/>
      <c r="Y12" s="683"/>
      <c r="Z12" s="684" t="s">
        <v>137</v>
      </c>
      <c r="AA12" s="684"/>
      <c r="AB12" s="684"/>
      <c r="AC12" s="684"/>
      <c r="AD12" s="685" t="s">
        <v>137</v>
      </c>
      <c r="AE12" s="685"/>
      <c r="AF12" s="685"/>
      <c r="AG12" s="685"/>
      <c r="AH12" s="685"/>
      <c r="AI12" s="685"/>
      <c r="AJ12" s="685"/>
      <c r="AK12" s="685"/>
      <c r="AL12" s="686" t="s">
        <v>137</v>
      </c>
      <c r="AM12" s="687"/>
      <c r="AN12" s="687"/>
      <c r="AO12" s="688"/>
      <c r="AP12" s="678" t="s">
        <v>249</v>
      </c>
      <c r="AQ12" s="679"/>
      <c r="AR12" s="679"/>
      <c r="AS12" s="679"/>
      <c r="AT12" s="679"/>
      <c r="AU12" s="679"/>
      <c r="AV12" s="679"/>
      <c r="AW12" s="679"/>
      <c r="AX12" s="679"/>
      <c r="AY12" s="679"/>
      <c r="AZ12" s="679"/>
      <c r="BA12" s="679"/>
      <c r="BB12" s="679"/>
      <c r="BC12" s="679"/>
      <c r="BD12" s="679"/>
      <c r="BE12" s="679"/>
      <c r="BF12" s="680"/>
      <c r="BG12" s="681">
        <v>2887528</v>
      </c>
      <c r="BH12" s="682"/>
      <c r="BI12" s="682"/>
      <c r="BJ12" s="682"/>
      <c r="BK12" s="682"/>
      <c r="BL12" s="682"/>
      <c r="BM12" s="682"/>
      <c r="BN12" s="683"/>
      <c r="BO12" s="684">
        <v>44.5</v>
      </c>
      <c r="BP12" s="684"/>
      <c r="BQ12" s="684"/>
      <c r="BR12" s="684"/>
      <c r="BS12" s="690" t="s">
        <v>137</v>
      </c>
      <c r="BT12" s="682"/>
      <c r="BU12" s="682"/>
      <c r="BV12" s="682"/>
      <c r="BW12" s="682"/>
      <c r="BX12" s="682"/>
      <c r="BY12" s="682"/>
      <c r="BZ12" s="682"/>
      <c r="CA12" s="682"/>
      <c r="CB12" s="691"/>
      <c r="CD12" s="696" t="s">
        <v>250</v>
      </c>
      <c r="CE12" s="697"/>
      <c r="CF12" s="697"/>
      <c r="CG12" s="697"/>
      <c r="CH12" s="697"/>
      <c r="CI12" s="697"/>
      <c r="CJ12" s="697"/>
      <c r="CK12" s="697"/>
      <c r="CL12" s="697"/>
      <c r="CM12" s="697"/>
      <c r="CN12" s="697"/>
      <c r="CO12" s="697"/>
      <c r="CP12" s="697"/>
      <c r="CQ12" s="698"/>
      <c r="CR12" s="681">
        <v>835279</v>
      </c>
      <c r="CS12" s="682"/>
      <c r="CT12" s="682"/>
      <c r="CU12" s="682"/>
      <c r="CV12" s="682"/>
      <c r="CW12" s="682"/>
      <c r="CX12" s="682"/>
      <c r="CY12" s="683"/>
      <c r="CZ12" s="684">
        <v>2.7</v>
      </c>
      <c r="DA12" s="684"/>
      <c r="DB12" s="684"/>
      <c r="DC12" s="684"/>
      <c r="DD12" s="690">
        <v>47729</v>
      </c>
      <c r="DE12" s="682"/>
      <c r="DF12" s="682"/>
      <c r="DG12" s="682"/>
      <c r="DH12" s="682"/>
      <c r="DI12" s="682"/>
      <c r="DJ12" s="682"/>
      <c r="DK12" s="682"/>
      <c r="DL12" s="682"/>
      <c r="DM12" s="682"/>
      <c r="DN12" s="682"/>
      <c r="DO12" s="682"/>
      <c r="DP12" s="683"/>
      <c r="DQ12" s="690">
        <v>367073</v>
      </c>
      <c r="DR12" s="682"/>
      <c r="DS12" s="682"/>
      <c r="DT12" s="682"/>
      <c r="DU12" s="682"/>
      <c r="DV12" s="682"/>
      <c r="DW12" s="682"/>
      <c r="DX12" s="682"/>
      <c r="DY12" s="682"/>
      <c r="DZ12" s="682"/>
      <c r="EA12" s="682"/>
      <c r="EB12" s="682"/>
      <c r="EC12" s="691"/>
    </row>
    <row r="13" spans="2:143" ht="11.25" customHeight="1" x14ac:dyDescent="0.15">
      <c r="B13" s="678" t="s">
        <v>251</v>
      </c>
      <c r="C13" s="679"/>
      <c r="D13" s="679"/>
      <c r="E13" s="679"/>
      <c r="F13" s="679"/>
      <c r="G13" s="679"/>
      <c r="H13" s="679"/>
      <c r="I13" s="679"/>
      <c r="J13" s="679"/>
      <c r="K13" s="679"/>
      <c r="L13" s="679"/>
      <c r="M13" s="679"/>
      <c r="N13" s="679"/>
      <c r="O13" s="679"/>
      <c r="P13" s="679"/>
      <c r="Q13" s="680"/>
      <c r="R13" s="681" t="s">
        <v>232</v>
      </c>
      <c r="S13" s="682"/>
      <c r="T13" s="682"/>
      <c r="U13" s="682"/>
      <c r="V13" s="682"/>
      <c r="W13" s="682"/>
      <c r="X13" s="682"/>
      <c r="Y13" s="683"/>
      <c r="Z13" s="684" t="s">
        <v>137</v>
      </c>
      <c r="AA13" s="684"/>
      <c r="AB13" s="684"/>
      <c r="AC13" s="684"/>
      <c r="AD13" s="685" t="s">
        <v>137</v>
      </c>
      <c r="AE13" s="685"/>
      <c r="AF13" s="685"/>
      <c r="AG13" s="685"/>
      <c r="AH13" s="685"/>
      <c r="AI13" s="685"/>
      <c r="AJ13" s="685"/>
      <c r="AK13" s="685"/>
      <c r="AL13" s="686" t="s">
        <v>232</v>
      </c>
      <c r="AM13" s="687"/>
      <c r="AN13" s="687"/>
      <c r="AO13" s="688"/>
      <c r="AP13" s="678" t="s">
        <v>252</v>
      </c>
      <c r="AQ13" s="679"/>
      <c r="AR13" s="679"/>
      <c r="AS13" s="679"/>
      <c r="AT13" s="679"/>
      <c r="AU13" s="679"/>
      <c r="AV13" s="679"/>
      <c r="AW13" s="679"/>
      <c r="AX13" s="679"/>
      <c r="AY13" s="679"/>
      <c r="AZ13" s="679"/>
      <c r="BA13" s="679"/>
      <c r="BB13" s="679"/>
      <c r="BC13" s="679"/>
      <c r="BD13" s="679"/>
      <c r="BE13" s="679"/>
      <c r="BF13" s="680"/>
      <c r="BG13" s="681">
        <v>2878627</v>
      </c>
      <c r="BH13" s="682"/>
      <c r="BI13" s="682"/>
      <c r="BJ13" s="682"/>
      <c r="BK13" s="682"/>
      <c r="BL13" s="682"/>
      <c r="BM13" s="682"/>
      <c r="BN13" s="683"/>
      <c r="BO13" s="684">
        <v>44.4</v>
      </c>
      <c r="BP13" s="684"/>
      <c r="BQ13" s="684"/>
      <c r="BR13" s="684"/>
      <c r="BS13" s="690" t="s">
        <v>232</v>
      </c>
      <c r="BT13" s="682"/>
      <c r="BU13" s="682"/>
      <c r="BV13" s="682"/>
      <c r="BW13" s="682"/>
      <c r="BX13" s="682"/>
      <c r="BY13" s="682"/>
      <c r="BZ13" s="682"/>
      <c r="CA13" s="682"/>
      <c r="CB13" s="691"/>
      <c r="CD13" s="696" t="s">
        <v>253</v>
      </c>
      <c r="CE13" s="697"/>
      <c r="CF13" s="697"/>
      <c r="CG13" s="697"/>
      <c r="CH13" s="697"/>
      <c r="CI13" s="697"/>
      <c r="CJ13" s="697"/>
      <c r="CK13" s="697"/>
      <c r="CL13" s="697"/>
      <c r="CM13" s="697"/>
      <c r="CN13" s="697"/>
      <c r="CO13" s="697"/>
      <c r="CP13" s="697"/>
      <c r="CQ13" s="698"/>
      <c r="CR13" s="681">
        <v>2038864</v>
      </c>
      <c r="CS13" s="682"/>
      <c r="CT13" s="682"/>
      <c r="CU13" s="682"/>
      <c r="CV13" s="682"/>
      <c r="CW13" s="682"/>
      <c r="CX13" s="682"/>
      <c r="CY13" s="683"/>
      <c r="CZ13" s="684">
        <v>6.6</v>
      </c>
      <c r="DA13" s="684"/>
      <c r="DB13" s="684"/>
      <c r="DC13" s="684"/>
      <c r="DD13" s="690">
        <v>1121367</v>
      </c>
      <c r="DE13" s="682"/>
      <c r="DF13" s="682"/>
      <c r="DG13" s="682"/>
      <c r="DH13" s="682"/>
      <c r="DI13" s="682"/>
      <c r="DJ13" s="682"/>
      <c r="DK13" s="682"/>
      <c r="DL13" s="682"/>
      <c r="DM13" s="682"/>
      <c r="DN13" s="682"/>
      <c r="DO13" s="682"/>
      <c r="DP13" s="683"/>
      <c r="DQ13" s="690">
        <v>1208742</v>
      </c>
      <c r="DR13" s="682"/>
      <c r="DS13" s="682"/>
      <c r="DT13" s="682"/>
      <c r="DU13" s="682"/>
      <c r="DV13" s="682"/>
      <c r="DW13" s="682"/>
      <c r="DX13" s="682"/>
      <c r="DY13" s="682"/>
      <c r="DZ13" s="682"/>
      <c r="EA13" s="682"/>
      <c r="EB13" s="682"/>
      <c r="EC13" s="691"/>
    </row>
    <row r="14" spans="2:143" ht="11.25" customHeight="1" x14ac:dyDescent="0.15">
      <c r="B14" s="678" t="s">
        <v>254</v>
      </c>
      <c r="C14" s="679"/>
      <c r="D14" s="679"/>
      <c r="E14" s="679"/>
      <c r="F14" s="679"/>
      <c r="G14" s="679"/>
      <c r="H14" s="679"/>
      <c r="I14" s="679"/>
      <c r="J14" s="679"/>
      <c r="K14" s="679"/>
      <c r="L14" s="679"/>
      <c r="M14" s="679"/>
      <c r="N14" s="679"/>
      <c r="O14" s="679"/>
      <c r="P14" s="679"/>
      <c r="Q14" s="680"/>
      <c r="R14" s="681">
        <v>56630</v>
      </c>
      <c r="S14" s="682"/>
      <c r="T14" s="682"/>
      <c r="U14" s="682"/>
      <c r="V14" s="682"/>
      <c r="W14" s="682"/>
      <c r="X14" s="682"/>
      <c r="Y14" s="683"/>
      <c r="Z14" s="684">
        <v>0.2</v>
      </c>
      <c r="AA14" s="684"/>
      <c r="AB14" s="684"/>
      <c r="AC14" s="684"/>
      <c r="AD14" s="685">
        <v>56630</v>
      </c>
      <c r="AE14" s="685"/>
      <c r="AF14" s="685"/>
      <c r="AG14" s="685"/>
      <c r="AH14" s="685"/>
      <c r="AI14" s="685"/>
      <c r="AJ14" s="685"/>
      <c r="AK14" s="685"/>
      <c r="AL14" s="686">
        <v>0.4</v>
      </c>
      <c r="AM14" s="687"/>
      <c r="AN14" s="687"/>
      <c r="AO14" s="688"/>
      <c r="AP14" s="678" t="s">
        <v>255</v>
      </c>
      <c r="AQ14" s="679"/>
      <c r="AR14" s="679"/>
      <c r="AS14" s="679"/>
      <c r="AT14" s="679"/>
      <c r="AU14" s="679"/>
      <c r="AV14" s="679"/>
      <c r="AW14" s="679"/>
      <c r="AX14" s="679"/>
      <c r="AY14" s="679"/>
      <c r="AZ14" s="679"/>
      <c r="BA14" s="679"/>
      <c r="BB14" s="679"/>
      <c r="BC14" s="679"/>
      <c r="BD14" s="679"/>
      <c r="BE14" s="679"/>
      <c r="BF14" s="680"/>
      <c r="BG14" s="681">
        <v>233794</v>
      </c>
      <c r="BH14" s="682"/>
      <c r="BI14" s="682"/>
      <c r="BJ14" s="682"/>
      <c r="BK14" s="682"/>
      <c r="BL14" s="682"/>
      <c r="BM14" s="682"/>
      <c r="BN14" s="683"/>
      <c r="BO14" s="684">
        <v>3.6</v>
      </c>
      <c r="BP14" s="684"/>
      <c r="BQ14" s="684"/>
      <c r="BR14" s="684"/>
      <c r="BS14" s="690" t="s">
        <v>137</v>
      </c>
      <c r="BT14" s="682"/>
      <c r="BU14" s="682"/>
      <c r="BV14" s="682"/>
      <c r="BW14" s="682"/>
      <c r="BX14" s="682"/>
      <c r="BY14" s="682"/>
      <c r="BZ14" s="682"/>
      <c r="CA14" s="682"/>
      <c r="CB14" s="691"/>
      <c r="CD14" s="696" t="s">
        <v>256</v>
      </c>
      <c r="CE14" s="697"/>
      <c r="CF14" s="697"/>
      <c r="CG14" s="697"/>
      <c r="CH14" s="697"/>
      <c r="CI14" s="697"/>
      <c r="CJ14" s="697"/>
      <c r="CK14" s="697"/>
      <c r="CL14" s="697"/>
      <c r="CM14" s="697"/>
      <c r="CN14" s="697"/>
      <c r="CO14" s="697"/>
      <c r="CP14" s="697"/>
      <c r="CQ14" s="698"/>
      <c r="CR14" s="681">
        <v>911804</v>
      </c>
      <c r="CS14" s="682"/>
      <c r="CT14" s="682"/>
      <c r="CU14" s="682"/>
      <c r="CV14" s="682"/>
      <c r="CW14" s="682"/>
      <c r="CX14" s="682"/>
      <c r="CY14" s="683"/>
      <c r="CZ14" s="684">
        <v>2.9</v>
      </c>
      <c r="DA14" s="684"/>
      <c r="DB14" s="684"/>
      <c r="DC14" s="684"/>
      <c r="DD14" s="690">
        <v>122537</v>
      </c>
      <c r="DE14" s="682"/>
      <c r="DF14" s="682"/>
      <c r="DG14" s="682"/>
      <c r="DH14" s="682"/>
      <c r="DI14" s="682"/>
      <c r="DJ14" s="682"/>
      <c r="DK14" s="682"/>
      <c r="DL14" s="682"/>
      <c r="DM14" s="682"/>
      <c r="DN14" s="682"/>
      <c r="DO14" s="682"/>
      <c r="DP14" s="683"/>
      <c r="DQ14" s="690">
        <v>789164</v>
      </c>
      <c r="DR14" s="682"/>
      <c r="DS14" s="682"/>
      <c r="DT14" s="682"/>
      <c r="DU14" s="682"/>
      <c r="DV14" s="682"/>
      <c r="DW14" s="682"/>
      <c r="DX14" s="682"/>
      <c r="DY14" s="682"/>
      <c r="DZ14" s="682"/>
      <c r="EA14" s="682"/>
      <c r="EB14" s="682"/>
      <c r="EC14" s="691"/>
    </row>
    <row r="15" spans="2:143" ht="11.25" customHeight="1" x14ac:dyDescent="0.15">
      <c r="B15" s="678" t="s">
        <v>257</v>
      </c>
      <c r="C15" s="679"/>
      <c r="D15" s="679"/>
      <c r="E15" s="679"/>
      <c r="F15" s="679"/>
      <c r="G15" s="679"/>
      <c r="H15" s="679"/>
      <c r="I15" s="679"/>
      <c r="J15" s="679"/>
      <c r="K15" s="679"/>
      <c r="L15" s="679"/>
      <c r="M15" s="679"/>
      <c r="N15" s="679"/>
      <c r="O15" s="679"/>
      <c r="P15" s="679"/>
      <c r="Q15" s="680"/>
      <c r="R15" s="681" t="s">
        <v>137</v>
      </c>
      <c r="S15" s="682"/>
      <c r="T15" s="682"/>
      <c r="U15" s="682"/>
      <c r="V15" s="682"/>
      <c r="W15" s="682"/>
      <c r="X15" s="682"/>
      <c r="Y15" s="683"/>
      <c r="Z15" s="684" t="s">
        <v>137</v>
      </c>
      <c r="AA15" s="684"/>
      <c r="AB15" s="684"/>
      <c r="AC15" s="684"/>
      <c r="AD15" s="685" t="s">
        <v>232</v>
      </c>
      <c r="AE15" s="685"/>
      <c r="AF15" s="685"/>
      <c r="AG15" s="685"/>
      <c r="AH15" s="685"/>
      <c r="AI15" s="685"/>
      <c r="AJ15" s="685"/>
      <c r="AK15" s="685"/>
      <c r="AL15" s="686" t="s">
        <v>137</v>
      </c>
      <c r="AM15" s="687"/>
      <c r="AN15" s="687"/>
      <c r="AO15" s="688"/>
      <c r="AP15" s="678" t="s">
        <v>258</v>
      </c>
      <c r="AQ15" s="679"/>
      <c r="AR15" s="679"/>
      <c r="AS15" s="679"/>
      <c r="AT15" s="679"/>
      <c r="AU15" s="679"/>
      <c r="AV15" s="679"/>
      <c r="AW15" s="679"/>
      <c r="AX15" s="679"/>
      <c r="AY15" s="679"/>
      <c r="AZ15" s="679"/>
      <c r="BA15" s="679"/>
      <c r="BB15" s="679"/>
      <c r="BC15" s="679"/>
      <c r="BD15" s="679"/>
      <c r="BE15" s="679"/>
      <c r="BF15" s="680"/>
      <c r="BG15" s="681">
        <v>412618</v>
      </c>
      <c r="BH15" s="682"/>
      <c r="BI15" s="682"/>
      <c r="BJ15" s="682"/>
      <c r="BK15" s="682"/>
      <c r="BL15" s="682"/>
      <c r="BM15" s="682"/>
      <c r="BN15" s="683"/>
      <c r="BO15" s="684">
        <v>6.4</v>
      </c>
      <c r="BP15" s="684"/>
      <c r="BQ15" s="684"/>
      <c r="BR15" s="684"/>
      <c r="BS15" s="690" t="s">
        <v>137</v>
      </c>
      <c r="BT15" s="682"/>
      <c r="BU15" s="682"/>
      <c r="BV15" s="682"/>
      <c r="BW15" s="682"/>
      <c r="BX15" s="682"/>
      <c r="BY15" s="682"/>
      <c r="BZ15" s="682"/>
      <c r="CA15" s="682"/>
      <c r="CB15" s="691"/>
      <c r="CD15" s="696" t="s">
        <v>259</v>
      </c>
      <c r="CE15" s="697"/>
      <c r="CF15" s="697"/>
      <c r="CG15" s="697"/>
      <c r="CH15" s="697"/>
      <c r="CI15" s="697"/>
      <c r="CJ15" s="697"/>
      <c r="CK15" s="697"/>
      <c r="CL15" s="697"/>
      <c r="CM15" s="697"/>
      <c r="CN15" s="697"/>
      <c r="CO15" s="697"/>
      <c r="CP15" s="697"/>
      <c r="CQ15" s="698"/>
      <c r="CR15" s="681">
        <v>3339482</v>
      </c>
      <c r="CS15" s="682"/>
      <c r="CT15" s="682"/>
      <c r="CU15" s="682"/>
      <c r="CV15" s="682"/>
      <c r="CW15" s="682"/>
      <c r="CX15" s="682"/>
      <c r="CY15" s="683"/>
      <c r="CZ15" s="684">
        <v>10.8</v>
      </c>
      <c r="DA15" s="684"/>
      <c r="DB15" s="684"/>
      <c r="DC15" s="684"/>
      <c r="DD15" s="690">
        <v>1135130</v>
      </c>
      <c r="DE15" s="682"/>
      <c r="DF15" s="682"/>
      <c r="DG15" s="682"/>
      <c r="DH15" s="682"/>
      <c r="DI15" s="682"/>
      <c r="DJ15" s="682"/>
      <c r="DK15" s="682"/>
      <c r="DL15" s="682"/>
      <c r="DM15" s="682"/>
      <c r="DN15" s="682"/>
      <c r="DO15" s="682"/>
      <c r="DP15" s="683"/>
      <c r="DQ15" s="690">
        <v>2138418</v>
      </c>
      <c r="DR15" s="682"/>
      <c r="DS15" s="682"/>
      <c r="DT15" s="682"/>
      <c r="DU15" s="682"/>
      <c r="DV15" s="682"/>
      <c r="DW15" s="682"/>
      <c r="DX15" s="682"/>
      <c r="DY15" s="682"/>
      <c r="DZ15" s="682"/>
      <c r="EA15" s="682"/>
      <c r="EB15" s="682"/>
      <c r="EC15" s="691"/>
    </row>
    <row r="16" spans="2:143" ht="11.25" customHeight="1" x14ac:dyDescent="0.15">
      <c r="B16" s="678" t="s">
        <v>260</v>
      </c>
      <c r="C16" s="679"/>
      <c r="D16" s="679"/>
      <c r="E16" s="679"/>
      <c r="F16" s="679"/>
      <c r="G16" s="679"/>
      <c r="H16" s="679"/>
      <c r="I16" s="679"/>
      <c r="J16" s="679"/>
      <c r="K16" s="679"/>
      <c r="L16" s="679"/>
      <c r="M16" s="679"/>
      <c r="N16" s="679"/>
      <c r="O16" s="679"/>
      <c r="P16" s="679"/>
      <c r="Q16" s="680"/>
      <c r="R16" s="681">
        <v>17389</v>
      </c>
      <c r="S16" s="682"/>
      <c r="T16" s="682"/>
      <c r="U16" s="682"/>
      <c r="V16" s="682"/>
      <c r="W16" s="682"/>
      <c r="X16" s="682"/>
      <c r="Y16" s="683"/>
      <c r="Z16" s="684">
        <v>0.1</v>
      </c>
      <c r="AA16" s="684"/>
      <c r="AB16" s="684"/>
      <c r="AC16" s="684"/>
      <c r="AD16" s="685">
        <v>17389</v>
      </c>
      <c r="AE16" s="685"/>
      <c r="AF16" s="685"/>
      <c r="AG16" s="685"/>
      <c r="AH16" s="685"/>
      <c r="AI16" s="685"/>
      <c r="AJ16" s="685"/>
      <c r="AK16" s="685"/>
      <c r="AL16" s="686">
        <v>0.1</v>
      </c>
      <c r="AM16" s="687"/>
      <c r="AN16" s="687"/>
      <c r="AO16" s="688"/>
      <c r="AP16" s="678" t="s">
        <v>261</v>
      </c>
      <c r="AQ16" s="679"/>
      <c r="AR16" s="679"/>
      <c r="AS16" s="679"/>
      <c r="AT16" s="679"/>
      <c r="AU16" s="679"/>
      <c r="AV16" s="679"/>
      <c r="AW16" s="679"/>
      <c r="AX16" s="679"/>
      <c r="AY16" s="679"/>
      <c r="AZ16" s="679"/>
      <c r="BA16" s="679"/>
      <c r="BB16" s="679"/>
      <c r="BC16" s="679"/>
      <c r="BD16" s="679"/>
      <c r="BE16" s="679"/>
      <c r="BF16" s="680"/>
      <c r="BG16" s="681" t="s">
        <v>137</v>
      </c>
      <c r="BH16" s="682"/>
      <c r="BI16" s="682"/>
      <c r="BJ16" s="682"/>
      <c r="BK16" s="682"/>
      <c r="BL16" s="682"/>
      <c r="BM16" s="682"/>
      <c r="BN16" s="683"/>
      <c r="BO16" s="684" t="s">
        <v>137</v>
      </c>
      <c r="BP16" s="684"/>
      <c r="BQ16" s="684"/>
      <c r="BR16" s="684"/>
      <c r="BS16" s="690" t="s">
        <v>137</v>
      </c>
      <c r="BT16" s="682"/>
      <c r="BU16" s="682"/>
      <c r="BV16" s="682"/>
      <c r="BW16" s="682"/>
      <c r="BX16" s="682"/>
      <c r="BY16" s="682"/>
      <c r="BZ16" s="682"/>
      <c r="CA16" s="682"/>
      <c r="CB16" s="691"/>
      <c r="CD16" s="696" t="s">
        <v>262</v>
      </c>
      <c r="CE16" s="697"/>
      <c r="CF16" s="697"/>
      <c r="CG16" s="697"/>
      <c r="CH16" s="697"/>
      <c r="CI16" s="697"/>
      <c r="CJ16" s="697"/>
      <c r="CK16" s="697"/>
      <c r="CL16" s="697"/>
      <c r="CM16" s="697"/>
      <c r="CN16" s="697"/>
      <c r="CO16" s="697"/>
      <c r="CP16" s="697"/>
      <c r="CQ16" s="698"/>
      <c r="CR16" s="681">
        <v>124840</v>
      </c>
      <c r="CS16" s="682"/>
      <c r="CT16" s="682"/>
      <c r="CU16" s="682"/>
      <c r="CV16" s="682"/>
      <c r="CW16" s="682"/>
      <c r="CX16" s="682"/>
      <c r="CY16" s="683"/>
      <c r="CZ16" s="684">
        <v>0.4</v>
      </c>
      <c r="DA16" s="684"/>
      <c r="DB16" s="684"/>
      <c r="DC16" s="684"/>
      <c r="DD16" s="690" t="s">
        <v>232</v>
      </c>
      <c r="DE16" s="682"/>
      <c r="DF16" s="682"/>
      <c r="DG16" s="682"/>
      <c r="DH16" s="682"/>
      <c r="DI16" s="682"/>
      <c r="DJ16" s="682"/>
      <c r="DK16" s="682"/>
      <c r="DL16" s="682"/>
      <c r="DM16" s="682"/>
      <c r="DN16" s="682"/>
      <c r="DO16" s="682"/>
      <c r="DP16" s="683"/>
      <c r="DQ16" s="690">
        <v>24610</v>
      </c>
      <c r="DR16" s="682"/>
      <c r="DS16" s="682"/>
      <c r="DT16" s="682"/>
      <c r="DU16" s="682"/>
      <c r="DV16" s="682"/>
      <c r="DW16" s="682"/>
      <c r="DX16" s="682"/>
      <c r="DY16" s="682"/>
      <c r="DZ16" s="682"/>
      <c r="EA16" s="682"/>
      <c r="EB16" s="682"/>
      <c r="EC16" s="691"/>
    </row>
    <row r="17" spans="2:133" ht="11.25" customHeight="1" x14ac:dyDescent="0.15">
      <c r="B17" s="678" t="s">
        <v>263</v>
      </c>
      <c r="C17" s="679"/>
      <c r="D17" s="679"/>
      <c r="E17" s="679"/>
      <c r="F17" s="679"/>
      <c r="G17" s="679"/>
      <c r="H17" s="679"/>
      <c r="I17" s="679"/>
      <c r="J17" s="679"/>
      <c r="K17" s="679"/>
      <c r="L17" s="679"/>
      <c r="M17" s="679"/>
      <c r="N17" s="679"/>
      <c r="O17" s="679"/>
      <c r="P17" s="679"/>
      <c r="Q17" s="680"/>
      <c r="R17" s="681">
        <v>103275</v>
      </c>
      <c r="S17" s="682"/>
      <c r="T17" s="682"/>
      <c r="U17" s="682"/>
      <c r="V17" s="682"/>
      <c r="W17" s="682"/>
      <c r="X17" s="682"/>
      <c r="Y17" s="683"/>
      <c r="Z17" s="684">
        <v>0.3</v>
      </c>
      <c r="AA17" s="684"/>
      <c r="AB17" s="684"/>
      <c r="AC17" s="684"/>
      <c r="AD17" s="685">
        <v>103275</v>
      </c>
      <c r="AE17" s="685"/>
      <c r="AF17" s="685"/>
      <c r="AG17" s="685"/>
      <c r="AH17" s="685"/>
      <c r="AI17" s="685"/>
      <c r="AJ17" s="685"/>
      <c r="AK17" s="685"/>
      <c r="AL17" s="686">
        <v>0.7</v>
      </c>
      <c r="AM17" s="687"/>
      <c r="AN17" s="687"/>
      <c r="AO17" s="688"/>
      <c r="AP17" s="678" t="s">
        <v>264</v>
      </c>
      <c r="AQ17" s="679"/>
      <c r="AR17" s="679"/>
      <c r="AS17" s="679"/>
      <c r="AT17" s="679"/>
      <c r="AU17" s="679"/>
      <c r="AV17" s="679"/>
      <c r="AW17" s="679"/>
      <c r="AX17" s="679"/>
      <c r="AY17" s="679"/>
      <c r="AZ17" s="679"/>
      <c r="BA17" s="679"/>
      <c r="BB17" s="679"/>
      <c r="BC17" s="679"/>
      <c r="BD17" s="679"/>
      <c r="BE17" s="679"/>
      <c r="BF17" s="680"/>
      <c r="BG17" s="681" t="s">
        <v>137</v>
      </c>
      <c r="BH17" s="682"/>
      <c r="BI17" s="682"/>
      <c r="BJ17" s="682"/>
      <c r="BK17" s="682"/>
      <c r="BL17" s="682"/>
      <c r="BM17" s="682"/>
      <c r="BN17" s="683"/>
      <c r="BO17" s="684" t="s">
        <v>137</v>
      </c>
      <c r="BP17" s="684"/>
      <c r="BQ17" s="684"/>
      <c r="BR17" s="684"/>
      <c r="BS17" s="690" t="s">
        <v>137</v>
      </c>
      <c r="BT17" s="682"/>
      <c r="BU17" s="682"/>
      <c r="BV17" s="682"/>
      <c r="BW17" s="682"/>
      <c r="BX17" s="682"/>
      <c r="BY17" s="682"/>
      <c r="BZ17" s="682"/>
      <c r="CA17" s="682"/>
      <c r="CB17" s="691"/>
      <c r="CD17" s="696" t="s">
        <v>265</v>
      </c>
      <c r="CE17" s="697"/>
      <c r="CF17" s="697"/>
      <c r="CG17" s="697"/>
      <c r="CH17" s="697"/>
      <c r="CI17" s="697"/>
      <c r="CJ17" s="697"/>
      <c r="CK17" s="697"/>
      <c r="CL17" s="697"/>
      <c r="CM17" s="697"/>
      <c r="CN17" s="697"/>
      <c r="CO17" s="697"/>
      <c r="CP17" s="697"/>
      <c r="CQ17" s="698"/>
      <c r="CR17" s="681">
        <v>3074293</v>
      </c>
      <c r="CS17" s="682"/>
      <c r="CT17" s="682"/>
      <c r="CU17" s="682"/>
      <c r="CV17" s="682"/>
      <c r="CW17" s="682"/>
      <c r="CX17" s="682"/>
      <c r="CY17" s="683"/>
      <c r="CZ17" s="684">
        <v>9.9</v>
      </c>
      <c r="DA17" s="684"/>
      <c r="DB17" s="684"/>
      <c r="DC17" s="684"/>
      <c r="DD17" s="690" t="s">
        <v>137</v>
      </c>
      <c r="DE17" s="682"/>
      <c r="DF17" s="682"/>
      <c r="DG17" s="682"/>
      <c r="DH17" s="682"/>
      <c r="DI17" s="682"/>
      <c r="DJ17" s="682"/>
      <c r="DK17" s="682"/>
      <c r="DL17" s="682"/>
      <c r="DM17" s="682"/>
      <c r="DN17" s="682"/>
      <c r="DO17" s="682"/>
      <c r="DP17" s="683"/>
      <c r="DQ17" s="690">
        <v>2946836</v>
      </c>
      <c r="DR17" s="682"/>
      <c r="DS17" s="682"/>
      <c r="DT17" s="682"/>
      <c r="DU17" s="682"/>
      <c r="DV17" s="682"/>
      <c r="DW17" s="682"/>
      <c r="DX17" s="682"/>
      <c r="DY17" s="682"/>
      <c r="DZ17" s="682"/>
      <c r="EA17" s="682"/>
      <c r="EB17" s="682"/>
      <c r="EC17" s="691"/>
    </row>
    <row r="18" spans="2:133" ht="11.25" customHeight="1" x14ac:dyDescent="0.15">
      <c r="B18" s="678" t="s">
        <v>266</v>
      </c>
      <c r="C18" s="679"/>
      <c r="D18" s="679"/>
      <c r="E18" s="679"/>
      <c r="F18" s="679"/>
      <c r="G18" s="679"/>
      <c r="H18" s="679"/>
      <c r="I18" s="679"/>
      <c r="J18" s="679"/>
      <c r="K18" s="679"/>
      <c r="L18" s="679"/>
      <c r="M18" s="679"/>
      <c r="N18" s="679"/>
      <c r="O18" s="679"/>
      <c r="P18" s="679"/>
      <c r="Q18" s="680"/>
      <c r="R18" s="681">
        <v>43264</v>
      </c>
      <c r="S18" s="682"/>
      <c r="T18" s="682"/>
      <c r="U18" s="682"/>
      <c r="V18" s="682"/>
      <c r="W18" s="682"/>
      <c r="X18" s="682"/>
      <c r="Y18" s="683"/>
      <c r="Z18" s="684">
        <v>0.1</v>
      </c>
      <c r="AA18" s="684"/>
      <c r="AB18" s="684"/>
      <c r="AC18" s="684"/>
      <c r="AD18" s="685">
        <v>43264</v>
      </c>
      <c r="AE18" s="685"/>
      <c r="AF18" s="685"/>
      <c r="AG18" s="685"/>
      <c r="AH18" s="685"/>
      <c r="AI18" s="685"/>
      <c r="AJ18" s="685"/>
      <c r="AK18" s="685"/>
      <c r="AL18" s="686">
        <v>0.3</v>
      </c>
      <c r="AM18" s="687"/>
      <c r="AN18" s="687"/>
      <c r="AO18" s="688"/>
      <c r="AP18" s="678" t="s">
        <v>267</v>
      </c>
      <c r="AQ18" s="679"/>
      <c r="AR18" s="679"/>
      <c r="AS18" s="679"/>
      <c r="AT18" s="679"/>
      <c r="AU18" s="679"/>
      <c r="AV18" s="679"/>
      <c r="AW18" s="679"/>
      <c r="AX18" s="679"/>
      <c r="AY18" s="679"/>
      <c r="AZ18" s="679"/>
      <c r="BA18" s="679"/>
      <c r="BB18" s="679"/>
      <c r="BC18" s="679"/>
      <c r="BD18" s="679"/>
      <c r="BE18" s="679"/>
      <c r="BF18" s="680"/>
      <c r="BG18" s="681" t="s">
        <v>137</v>
      </c>
      <c r="BH18" s="682"/>
      <c r="BI18" s="682"/>
      <c r="BJ18" s="682"/>
      <c r="BK18" s="682"/>
      <c r="BL18" s="682"/>
      <c r="BM18" s="682"/>
      <c r="BN18" s="683"/>
      <c r="BO18" s="684" t="s">
        <v>137</v>
      </c>
      <c r="BP18" s="684"/>
      <c r="BQ18" s="684"/>
      <c r="BR18" s="684"/>
      <c r="BS18" s="690" t="s">
        <v>136</v>
      </c>
      <c r="BT18" s="682"/>
      <c r="BU18" s="682"/>
      <c r="BV18" s="682"/>
      <c r="BW18" s="682"/>
      <c r="BX18" s="682"/>
      <c r="BY18" s="682"/>
      <c r="BZ18" s="682"/>
      <c r="CA18" s="682"/>
      <c r="CB18" s="691"/>
      <c r="CD18" s="696" t="s">
        <v>268</v>
      </c>
      <c r="CE18" s="697"/>
      <c r="CF18" s="697"/>
      <c r="CG18" s="697"/>
      <c r="CH18" s="697"/>
      <c r="CI18" s="697"/>
      <c r="CJ18" s="697"/>
      <c r="CK18" s="697"/>
      <c r="CL18" s="697"/>
      <c r="CM18" s="697"/>
      <c r="CN18" s="697"/>
      <c r="CO18" s="697"/>
      <c r="CP18" s="697"/>
      <c r="CQ18" s="698"/>
      <c r="CR18" s="681" t="s">
        <v>137</v>
      </c>
      <c r="CS18" s="682"/>
      <c r="CT18" s="682"/>
      <c r="CU18" s="682"/>
      <c r="CV18" s="682"/>
      <c r="CW18" s="682"/>
      <c r="CX18" s="682"/>
      <c r="CY18" s="683"/>
      <c r="CZ18" s="684" t="s">
        <v>136</v>
      </c>
      <c r="DA18" s="684"/>
      <c r="DB18" s="684"/>
      <c r="DC18" s="684"/>
      <c r="DD18" s="690" t="s">
        <v>137</v>
      </c>
      <c r="DE18" s="682"/>
      <c r="DF18" s="682"/>
      <c r="DG18" s="682"/>
      <c r="DH18" s="682"/>
      <c r="DI18" s="682"/>
      <c r="DJ18" s="682"/>
      <c r="DK18" s="682"/>
      <c r="DL18" s="682"/>
      <c r="DM18" s="682"/>
      <c r="DN18" s="682"/>
      <c r="DO18" s="682"/>
      <c r="DP18" s="683"/>
      <c r="DQ18" s="690" t="s">
        <v>137</v>
      </c>
      <c r="DR18" s="682"/>
      <c r="DS18" s="682"/>
      <c r="DT18" s="682"/>
      <c r="DU18" s="682"/>
      <c r="DV18" s="682"/>
      <c r="DW18" s="682"/>
      <c r="DX18" s="682"/>
      <c r="DY18" s="682"/>
      <c r="DZ18" s="682"/>
      <c r="EA18" s="682"/>
      <c r="EB18" s="682"/>
      <c r="EC18" s="691"/>
    </row>
    <row r="19" spans="2:133" ht="11.25" customHeight="1" x14ac:dyDescent="0.15">
      <c r="B19" s="678" t="s">
        <v>269</v>
      </c>
      <c r="C19" s="679"/>
      <c r="D19" s="679"/>
      <c r="E19" s="679"/>
      <c r="F19" s="679"/>
      <c r="G19" s="679"/>
      <c r="H19" s="679"/>
      <c r="I19" s="679"/>
      <c r="J19" s="679"/>
      <c r="K19" s="679"/>
      <c r="L19" s="679"/>
      <c r="M19" s="679"/>
      <c r="N19" s="679"/>
      <c r="O19" s="679"/>
      <c r="P19" s="679"/>
      <c r="Q19" s="680"/>
      <c r="R19" s="681">
        <v>8370</v>
      </c>
      <c r="S19" s="682"/>
      <c r="T19" s="682"/>
      <c r="U19" s="682"/>
      <c r="V19" s="682"/>
      <c r="W19" s="682"/>
      <c r="X19" s="682"/>
      <c r="Y19" s="683"/>
      <c r="Z19" s="684">
        <v>0</v>
      </c>
      <c r="AA19" s="684"/>
      <c r="AB19" s="684"/>
      <c r="AC19" s="684"/>
      <c r="AD19" s="685">
        <v>8370</v>
      </c>
      <c r="AE19" s="685"/>
      <c r="AF19" s="685"/>
      <c r="AG19" s="685"/>
      <c r="AH19" s="685"/>
      <c r="AI19" s="685"/>
      <c r="AJ19" s="685"/>
      <c r="AK19" s="685"/>
      <c r="AL19" s="686">
        <v>0.1</v>
      </c>
      <c r="AM19" s="687"/>
      <c r="AN19" s="687"/>
      <c r="AO19" s="688"/>
      <c r="AP19" s="678" t="s">
        <v>270</v>
      </c>
      <c r="AQ19" s="679"/>
      <c r="AR19" s="679"/>
      <c r="AS19" s="679"/>
      <c r="AT19" s="679"/>
      <c r="AU19" s="679"/>
      <c r="AV19" s="679"/>
      <c r="AW19" s="679"/>
      <c r="AX19" s="679"/>
      <c r="AY19" s="679"/>
      <c r="AZ19" s="679"/>
      <c r="BA19" s="679"/>
      <c r="BB19" s="679"/>
      <c r="BC19" s="679"/>
      <c r="BD19" s="679"/>
      <c r="BE19" s="679"/>
      <c r="BF19" s="680"/>
      <c r="BG19" s="681">
        <v>6083</v>
      </c>
      <c r="BH19" s="682"/>
      <c r="BI19" s="682"/>
      <c r="BJ19" s="682"/>
      <c r="BK19" s="682"/>
      <c r="BL19" s="682"/>
      <c r="BM19" s="682"/>
      <c r="BN19" s="683"/>
      <c r="BO19" s="684">
        <v>0.1</v>
      </c>
      <c r="BP19" s="684"/>
      <c r="BQ19" s="684"/>
      <c r="BR19" s="684"/>
      <c r="BS19" s="690" t="s">
        <v>137</v>
      </c>
      <c r="BT19" s="682"/>
      <c r="BU19" s="682"/>
      <c r="BV19" s="682"/>
      <c r="BW19" s="682"/>
      <c r="BX19" s="682"/>
      <c r="BY19" s="682"/>
      <c r="BZ19" s="682"/>
      <c r="CA19" s="682"/>
      <c r="CB19" s="691"/>
      <c r="CD19" s="696" t="s">
        <v>271</v>
      </c>
      <c r="CE19" s="697"/>
      <c r="CF19" s="697"/>
      <c r="CG19" s="697"/>
      <c r="CH19" s="697"/>
      <c r="CI19" s="697"/>
      <c r="CJ19" s="697"/>
      <c r="CK19" s="697"/>
      <c r="CL19" s="697"/>
      <c r="CM19" s="697"/>
      <c r="CN19" s="697"/>
      <c r="CO19" s="697"/>
      <c r="CP19" s="697"/>
      <c r="CQ19" s="698"/>
      <c r="CR19" s="681" t="s">
        <v>137</v>
      </c>
      <c r="CS19" s="682"/>
      <c r="CT19" s="682"/>
      <c r="CU19" s="682"/>
      <c r="CV19" s="682"/>
      <c r="CW19" s="682"/>
      <c r="CX19" s="682"/>
      <c r="CY19" s="683"/>
      <c r="CZ19" s="684" t="s">
        <v>136</v>
      </c>
      <c r="DA19" s="684"/>
      <c r="DB19" s="684"/>
      <c r="DC19" s="684"/>
      <c r="DD19" s="690" t="s">
        <v>232</v>
      </c>
      <c r="DE19" s="682"/>
      <c r="DF19" s="682"/>
      <c r="DG19" s="682"/>
      <c r="DH19" s="682"/>
      <c r="DI19" s="682"/>
      <c r="DJ19" s="682"/>
      <c r="DK19" s="682"/>
      <c r="DL19" s="682"/>
      <c r="DM19" s="682"/>
      <c r="DN19" s="682"/>
      <c r="DO19" s="682"/>
      <c r="DP19" s="683"/>
      <c r="DQ19" s="690" t="s">
        <v>137</v>
      </c>
      <c r="DR19" s="682"/>
      <c r="DS19" s="682"/>
      <c r="DT19" s="682"/>
      <c r="DU19" s="682"/>
      <c r="DV19" s="682"/>
      <c r="DW19" s="682"/>
      <c r="DX19" s="682"/>
      <c r="DY19" s="682"/>
      <c r="DZ19" s="682"/>
      <c r="EA19" s="682"/>
      <c r="EB19" s="682"/>
      <c r="EC19" s="691"/>
    </row>
    <row r="20" spans="2:133" ht="11.25" customHeight="1" x14ac:dyDescent="0.15">
      <c r="B20" s="678" t="s">
        <v>272</v>
      </c>
      <c r="C20" s="679"/>
      <c r="D20" s="679"/>
      <c r="E20" s="679"/>
      <c r="F20" s="679"/>
      <c r="G20" s="679"/>
      <c r="H20" s="679"/>
      <c r="I20" s="679"/>
      <c r="J20" s="679"/>
      <c r="K20" s="679"/>
      <c r="L20" s="679"/>
      <c r="M20" s="679"/>
      <c r="N20" s="679"/>
      <c r="O20" s="679"/>
      <c r="P20" s="679"/>
      <c r="Q20" s="680"/>
      <c r="R20" s="681">
        <v>1866</v>
      </c>
      <c r="S20" s="682"/>
      <c r="T20" s="682"/>
      <c r="U20" s="682"/>
      <c r="V20" s="682"/>
      <c r="W20" s="682"/>
      <c r="X20" s="682"/>
      <c r="Y20" s="683"/>
      <c r="Z20" s="684">
        <v>0</v>
      </c>
      <c r="AA20" s="684"/>
      <c r="AB20" s="684"/>
      <c r="AC20" s="684"/>
      <c r="AD20" s="685">
        <v>1866</v>
      </c>
      <c r="AE20" s="685"/>
      <c r="AF20" s="685"/>
      <c r="AG20" s="685"/>
      <c r="AH20" s="685"/>
      <c r="AI20" s="685"/>
      <c r="AJ20" s="685"/>
      <c r="AK20" s="685"/>
      <c r="AL20" s="686">
        <v>0</v>
      </c>
      <c r="AM20" s="687"/>
      <c r="AN20" s="687"/>
      <c r="AO20" s="688"/>
      <c r="AP20" s="678" t="s">
        <v>273</v>
      </c>
      <c r="AQ20" s="679"/>
      <c r="AR20" s="679"/>
      <c r="AS20" s="679"/>
      <c r="AT20" s="679"/>
      <c r="AU20" s="679"/>
      <c r="AV20" s="679"/>
      <c r="AW20" s="679"/>
      <c r="AX20" s="679"/>
      <c r="AY20" s="679"/>
      <c r="AZ20" s="679"/>
      <c r="BA20" s="679"/>
      <c r="BB20" s="679"/>
      <c r="BC20" s="679"/>
      <c r="BD20" s="679"/>
      <c r="BE20" s="679"/>
      <c r="BF20" s="680"/>
      <c r="BG20" s="681">
        <v>6083</v>
      </c>
      <c r="BH20" s="682"/>
      <c r="BI20" s="682"/>
      <c r="BJ20" s="682"/>
      <c r="BK20" s="682"/>
      <c r="BL20" s="682"/>
      <c r="BM20" s="682"/>
      <c r="BN20" s="683"/>
      <c r="BO20" s="684">
        <v>0.1</v>
      </c>
      <c r="BP20" s="684"/>
      <c r="BQ20" s="684"/>
      <c r="BR20" s="684"/>
      <c r="BS20" s="690" t="s">
        <v>137</v>
      </c>
      <c r="BT20" s="682"/>
      <c r="BU20" s="682"/>
      <c r="BV20" s="682"/>
      <c r="BW20" s="682"/>
      <c r="BX20" s="682"/>
      <c r="BY20" s="682"/>
      <c r="BZ20" s="682"/>
      <c r="CA20" s="682"/>
      <c r="CB20" s="691"/>
      <c r="CD20" s="696" t="s">
        <v>274</v>
      </c>
      <c r="CE20" s="697"/>
      <c r="CF20" s="697"/>
      <c r="CG20" s="697"/>
      <c r="CH20" s="697"/>
      <c r="CI20" s="697"/>
      <c r="CJ20" s="697"/>
      <c r="CK20" s="697"/>
      <c r="CL20" s="697"/>
      <c r="CM20" s="697"/>
      <c r="CN20" s="697"/>
      <c r="CO20" s="697"/>
      <c r="CP20" s="697"/>
      <c r="CQ20" s="698"/>
      <c r="CR20" s="681">
        <v>30988135</v>
      </c>
      <c r="CS20" s="682"/>
      <c r="CT20" s="682"/>
      <c r="CU20" s="682"/>
      <c r="CV20" s="682"/>
      <c r="CW20" s="682"/>
      <c r="CX20" s="682"/>
      <c r="CY20" s="683"/>
      <c r="CZ20" s="684">
        <v>100</v>
      </c>
      <c r="DA20" s="684"/>
      <c r="DB20" s="684"/>
      <c r="DC20" s="684"/>
      <c r="DD20" s="690">
        <v>4461852</v>
      </c>
      <c r="DE20" s="682"/>
      <c r="DF20" s="682"/>
      <c r="DG20" s="682"/>
      <c r="DH20" s="682"/>
      <c r="DI20" s="682"/>
      <c r="DJ20" s="682"/>
      <c r="DK20" s="682"/>
      <c r="DL20" s="682"/>
      <c r="DM20" s="682"/>
      <c r="DN20" s="682"/>
      <c r="DO20" s="682"/>
      <c r="DP20" s="683"/>
      <c r="DQ20" s="690">
        <v>18469239</v>
      </c>
      <c r="DR20" s="682"/>
      <c r="DS20" s="682"/>
      <c r="DT20" s="682"/>
      <c r="DU20" s="682"/>
      <c r="DV20" s="682"/>
      <c r="DW20" s="682"/>
      <c r="DX20" s="682"/>
      <c r="DY20" s="682"/>
      <c r="DZ20" s="682"/>
      <c r="EA20" s="682"/>
      <c r="EB20" s="682"/>
      <c r="EC20" s="691"/>
    </row>
    <row r="21" spans="2:133" ht="11.25" customHeight="1" x14ac:dyDescent="0.15">
      <c r="B21" s="678" t="s">
        <v>275</v>
      </c>
      <c r="C21" s="679"/>
      <c r="D21" s="679"/>
      <c r="E21" s="679"/>
      <c r="F21" s="679"/>
      <c r="G21" s="679"/>
      <c r="H21" s="679"/>
      <c r="I21" s="679"/>
      <c r="J21" s="679"/>
      <c r="K21" s="679"/>
      <c r="L21" s="679"/>
      <c r="M21" s="679"/>
      <c r="N21" s="679"/>
      <c r="O21" s="679"/>
      <c r="P21" s="679"/>
      <c r="Q21" s="680"/>
      <c r="R21" s="681">
        <v>49775</v>
      </c>
      <c r="S21" s="682"/>
      <c r="T21" s="682"/>
      <c r="U21" s="682"/>
      <c r="V21" s="682"/>
      <c r="W21" s="682"/>
      <c r="X21" s="682"/>
      <c r="Y21" s="683"/>
      <c r="Z21" s="684">
        <v>0.2</v>
      </c>
      <c r="AA21" s="684"/>
      <c r="AB21" s="684"/>
      <c r="AC21" s="684"/>
      <c r="AD21" s="685">
        <v>49775</v>
      </c>
      <c r="AE21" s="685"/>
      <c r="AF21" s="685"/>
      <c r="AG21" s="685"/>
      <c r="AH21" s="685"/>
      <c r="AI21" s="685"/>
      <c r="AJ21" s="685"/>
      <c r="AK21" s="685"/>
      <c r="AL21" s="686">
        <v>0.3</v>
      </c>
      <c r="AM21" s="687"/>
      <c r="AN21" s="687"/>
      <c r="AO21" s="688"/>
      <c r="AP21" s="700" t="s">
        <v>276</v>
      </c>
      <c r="AQ21" s="701"/>
      <c r="AR21" s="701"/>
      <c r="AS21" s="701"/>
      <c r="AT21" s="701"/>
      <c r="AU21" s="701"/>
      <c r="AV21" s="701"/>
      <c r="AW21" s="701"/>
      <c r="AX21" s="701"/>
      <c r="AY21" s="701"/>
      <c r="AZ21" s="701"/>
      <c r="BA21" s="701"/>
      <c r="BB21" s="701"/>
      <c r="BC21" s="701"/>
      <c r="BD21" s="701"/>
      <c r="BE21" s="701"/>
      <c r="BF21" s="702"/>
      <c r="BG21" s="681">
        <v>6083</v>
      </c>
      <c r="BH21" s="682"/>
      <c r="BI21" s="682"/>
      <c r="BJ21" s="682"/>
      <c r="BK21" s="682"/>
      <c r="BL21" s="682"/>
      <c r="BM21" s="682"/>
      <c r="BN21" s="683"/>
      <c r="BO21" s="684">
        <v>0.1</v>
      </c>
      <c r="BP21" s="684"/>
      <c r="BQ21" s="684"/>
      <c r="BR21" s="684"/>
      <c r="BS21" s="690" t="s">
        <v>232</v>
      </c>
      <c r="BT21" s="682"/>
      <c r="BU21" s="682"/>
      <c r="BV21" s="682"/>
      <c r="BW21" s="682"/>
      <c r="BX21" s="682"/>
      <c r="BY21" s="682"/>
      <c r="BZ21" s="682"/>
      <c r="CA21" s="682"/>
      <c r="CB21" s="691"/>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8" t="s">
        <v>277</v>
      </c>
      <c r="C22" s="679"/>
      <c r="D22" s="679"/>
      <c r="E22" s="679"/>
      <c r="F22" s="679"/>
      <c r="G22" s="679"/>
      <c r="H22" s="679"/>
      <c r="I22" s="679"/>
      <c r="J22" s="679"/>
      <c r="K22" s="679"/>
      <c r="L22" s="679"/>
      <c r="M22" s="679"/>
      <c r="N22" s="679"/>
      <c r="O22" s="679"/>
      <c r="P22" s="679"/>
      <c r="Q22" s="680"/>
      <c r="R22" s="681">
        <v>8881573</v>
      </c>
      <c r="S22" s="682"/>
      <c r="T22" s="682"/>
      <c r="U22" s="682"/>
      <c r="V22" s="682"/>
      <c r="W22" s="682"/>
      <c r="X22" s="682"/>
      <c r="Y22" s="683"/>
      <c r="Z22" s="684">
        <v>27.6</v>
      </c>
      <c r="AA22" s="684"/>
      <c r="AB22" s="684"/>
      <c r="AC22" s="684"/>
      <c r="AD22" s="685">
        <v>7470166</v>
      </c>
      <c r="AE22" s="685"/>
      <c r="AF22" s="685"/>
      <c r="AG22" s="685"/>
      <c r="AH22" s="685"/>
      <c r="AI22" s="685"/>
      <c r="AJ22" s="685"/>
      <c r="AK22" s="685"/>
      <c r="AL22" s="686">
        <v>47.8</v>
      </c>
      <c r="AM22" s="687"/>
      <c r="AN22" s="687"/>
      <c r="AO22" s="688"/>
      <c r="AP22" s="700" t="s">
        <v>278</v>
      </c>
      <c r="AQ22" s="701"/>
      <c r="AR22" s="701"/>
      <c r="AS22" s="701"/>
      <c r="AT22" s="701"/>
      <c r="AU22" s="701"/>
      <c r="AV22" s="701"/>
      <c r="AW22" s="701"/>
      <c r="AX22" s="701"/>
      <c r="AY22" s="701"/>
      <c r="AZ22" s="701"/>
      <c r="BA22" s="701"/>
      <c r="BB22" s="701"/>
      <c r="BC22" s="701"/>
      <c r="BD22" s="701"/>
      <c r="BE22" s="701"/>
      <c r="BF22" s="702"/>
      <c r="BG22" s="681" t="s">
        <v>137</v>
      </c>
      <c r="BH22" s="682"/>
      <c r="BI22" s="682"/>
      <c r="BJ22" s="682"/>
      <c r="BK22" s="682"/>
      <c r="BL22" s="682"/>
      <c r="BM22" s="682"/>
      <c r="BN22" s="683"/>
      <c r="BO22" s="684" t="s">
        <v>137</v>
      </c>
      <c r="BP22" s="684"/>
      <c r="BQ22" s="684"/>
      <c r="BR22" s="684"/>
      <c r="BS22" s="690" t="s">
        <v>137</v>
      </c>
      <c r="BT22" s="682"/>
      <c r="BU22" s="682"/>
      <c r="BV22" s="682"/>
      <c r="BW22" s="682"/>
      <c r="BX22" s="682"/>
      <c r="BY22" s="682"/>
      <c r="BZ22" s="682"/>
      <c r="CA22" s="682"/>
      <c r="CB22" s="691"/>
      <c r="CD22" s="663" t="s">
        <v>279</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78" t="s">
        <v>280</v>
      </c>
      <c r="C23" s="679"/>
      <c r="D23" s="679"/>
      <c r="E23" s="679"/>
      <c r="F23" s="679"/>
      <c r="G23" s="679"/>
      <c r="H23" s="679"/>
      <c r="I23" s="679"/>
      <c r="J23" s="679"/>
      <c r="K23" s="679"/>
      <c r="L23" s="679"/>
      <c r="M23" s="679"/>
      <c r="N23" s="679"/>
      <c r="O23" s="679"/>
      <c r="P23" s="679"/>
      <c r="Q23" s="680"/>
      <c r="R23" s="681">
        <v>7470166</v>
      </c>
      <c r="S23" s="682"/>
      <c r="T23" s="682"/>
      <c r="U23" s="682"/>
      <c r="V23" s="682"/>
      <c r="W23" s="682"/>
      <c r="X23" s="682"/>
      <c r="Y23" s="683"/>
      <c r="Z23" s="684">
        <v>23.2</v>
      </c>
      <c r="AA23" s="684"/>
      <c r="AB23" s="684"/>
      <c r="AC23" s="684"/>
      <c r="AD23" s="685">
        <v>7470166</v>
      </c>
      <c r="AE23" s="685"/>
      <c r="AF23" s="685"/>
      <c r="AG23" s="685"/>
      <c r="AH23" s="685"/>
      <c r="AI23" s="685"/>
      <c r="AJ23" s="685"/>
      <c r="AK23" s="685"/>
      <c r="AL23" s="686">
        <v>47.8</v>
      </c>
      <c r="AM23" s="687"/>
      <c r="AN23" s="687"/>
      <c r="AO23" s="688"/>
      <c r="AP23" s="700" t="s">
        <v>281</v>
      </c>
      <c r="AQ23" s="701"/>
      <c r="AR23" s="701"/>
      <c r="AS23" s="701"/>
      <c r="AT23" s="701"/>
      <c r="AU23" s="701"/>
      <c r="AV23" s="701"/>
      <c r="AW23" s="701"/>
      <c r="AX23" s="701"/>
      <c r="AY23" s="701"/>
      <c r="AZ23" s="701"/>
      <c r="BA23" s="701"/>
      <c r="BB23" s="701"/>
      <c r="BC23" s="701"/>
      <c r="BD23" s="701"/>
      <c r="BE23" s="701"/>
      <c r="BF23" s="702"/>
      <c r="BG23" s="681" t="s">
        <v>232</v>
      </c>
      <c r="BH23" s="682"/>
      <c r="BI23" s="682"/>
      <c r="BJ23" s="682"/>
      <c r="BK23" s="682"/>
      <c r="BL23" s="682"/>
      <c r="BM23" s="682"/>
      <c r="BN23" s="683"/>
      <c r="BO23" s="684" t="s">
        <v>137</v>
      </c>
      <c r="BP23" s="684"/>
      <c r="BQ23" s="684"/>
      <c r="BR23" s="684"/>
      <c r="BS23" s="690" t="s">
        <v>232</v>
      </c>
      <c r="BT23" s="682"/>
      <c r="BU23" s="682"/>
      <c r="BV23" s="682"/>
      <c r="BW23" s="682"/>
      <c r="BX23" s="682"/>
      <c r="BY23" s="682"/>
      <c r="BZ23" s="682"/>
      <c r="CA23" s="682"/>
      <c r="CB23" s="691"/>
      <c r="CD23" s="663" t="s">
        <v>220</v>
      </c>
      <c r="CE23" s="664"/>
      <c r="CF23" s="664"/>
      <c r="CG23" s="664"/>
      <c r="CH23" s="664"/>
      <c r="CI23" s="664"/>
      <c r="CJ23" s="664"/>
      <c r="CK23" s="664"/>
      <c r="CL23" s="664"/>
      <c r="CM23" s="664"/>
      <c r="CN23" s="664"/>
      <c r="CO23" s="664"/>
      <c r="CP23" s="664"/>
      <c r="CQ23" s="665"/>
      <c r="CR23" s="663" t="s">
        <v>282</v>
      </c>
      <c r="CS23" s="664"/>
      <c r="CT23" s="664"/>
      <c r="CU23" s="664"/>
      <c r="CV23" s="664"/>
      <c r="CW23" s="664"/>
      <c r="CX23" s="664"/>
      <c r="CY23" s="665"/>
      <c r="CZ23" s="663" t="s">
        <v>283</v>
      </c>
      <c r="DA23" s="664"/>
      <c r="DB23" s="664"/>
      <c r="DC23" s="665"/>
      <c r="DD23" s="663" t="s">
        <v>284</v>
      </c>
      <c r="DE23" s="664"/>
      <c r="DF23" s="664"/>
      <c r="DG23" s="664"/>
      <c r="DH23" s="664"/>
      <c r="DI23" s="664"/>
      <c r="DJ23" s="664"/>
      <c r="DK23" s="665"/>
      <c r="DL23" s="712" t="s">
        <v>285</v>
      </c>
      <c r="DM23" s="713"/>
      <c r="DN23" s="713"/>
      <c r="DO23" s="713"/>
      <c r="DP23" s="713"/>
      <c r="DQ23" s="713"/>
      <c r="DR23" s="713"/>
      <c r="DS23" s="713"/>
      <c r="DT23" s="713"/>
      <c r="DU23" s="713"/>
      <c r="DV23" s="714"/>
      <c r="DW23" s="663" t="s">
        <v>286</v>
      </c>
      <c r="DX23" s="664"/>
      <c r="DY23" s="664"/>
      <c r="DZ23" s="664"/>
      <c r="EA23" s="664"/>
      <c r="EB23" s="664"/>
      <c r="EC23" s="665"/>
    </row>
    <row r="24" spans="2:133" ht="11.25" customHeight="1" x14ac:dyDescent="0.15">
      <c r="B24" s="678" t="s">
        <v>287</v>
      </c>
      <c r="C24" s="679"/>
      <c r="D24" s="679"/>
      <c r="E24" s="679"/>
      <c r="F24" s="679"/>
      <c r="G24" s="679"/>
      <c r="H24" s="679"/>
      <c r="I24" s="679"/>
      <c r="J24" s="679"/>
      <c r="K24" s="679"/>
      <c r="L24" s="679"/>
      <c r="M24" s="679"/>
      <c r="N24" s="679"/>
      <c r="O24" s="679"/>
      <c r="P24" s="679"/>
      <c r="Q24" s="680"/>
      <c r="R24" s="681">
        <v>1411407</v>
      </c>
      <c r="S24" s="682"/>
      <c r="T24" s="682"/>
      <c r="U24" s="682"/>
      <c r="V24" s="682"/>
      <c r="W24" s="682"/>
      <c r="X24" s="682"/>
      <c r="Y24" s="683"/>
      <c r="Z24" s="684">
        <v>4.4000000000000004</v>
      </c>
      <c r="AA24" s="684"/>
      <c r="AB24" s="684"/>
      <c r="AC24" s="684"/>
      <c r="AD24" s="685" t="s">
        <v>137</v>
      </c>
      <c r="AE24" s="685"/>
      <c r="AF24" s="685"/>
      <c r="AG24" s="685"/>
      <c r="AH24" s="685"/>
      <c r="AI24" s="685"/>
      <c r="AJ24" s="685"/>
      <c r="AK24" s="685"/>
      <c r="AL24" s="686" t="s">
        <v>137</v>
      </c>
      <c r="AM24" s="687"/>
      <c r="AN24" s="687"/>
      <c r="AO24" s="688"/>
      <c r="AP24" s="700" t="s">
        <v>288</v>
      </c>
      <c r="AQ24" s="701"/>
      <c r="AR24" s="701"/>
      <c r="AS24" s="701"/>
      <c r="AT24" s="701"/>
      <c r="AU24" s="701"/>
      <c r="AV24" s="701"/>
      <c r="AW24" s="701"/>
      <c r="AX24" s="701"/>
      <c r="AY24" s="701"/>
      <c r="AZ24" s="701"/>
      <c r="BA24" s="701"/>
      <c r="BB24" s="701"/>
      <c r="BC24" s="701"/>
      <c r="BD24" s="701"/>
      <c r="BE24" s="701"/>
      <c r="BF24" s="702"/>
      <c r="BG24" s="681" t="s">
        <v>232</v>
      </c>
      <c r="BH24" s="682"/>
      <c r="BI24" s="682"/>
      <c r="BJ24" s="682"/>
      <c r="BK24" s="682"/>
      <c r="BL24" s="682"/>
      <c r="BM24" s="682"/>
      <c r="BN24" s="683"/>
      <c r="BO24" s="684" t="s">
        <v>232</v>
      </c>
      <c r="BP24" s="684"/>
      <c r="BQ24" s="684"/>
      <c r="BR24" s="684"/>
      <c r="BS24" s="690" t="s">
        <v>136</v>
      </c>
      <c r="BT24" s="682"/>
      <c r="BU24" s="682"/>
      <c r="BV24" s="682"/>
      <c r="BW24" s="682"/>
      <c r="BX24" s="682"/>
      <c r="BY24" s="682"/>
      <c r="BZ24" s="682"/>
      <c r="CA24" s="682"/>
      <c r="CB24" s="691"/>
      <c r="CD24" s="692" t="s">
        <v>289</v>
      </c>
      <c r="CE24" s="693"/>
      <c r="CF24" s="693"/>
      <c r="CG24" s="693"/>
      <c r="CH24" s="693"/>
      <c r="CI24" s="693"/>
      <c r="CJ24" s="693"/>
      <c r="CK24" s="693"/>
      <c r="CL24" s="693"/>
      <c r="CM24" s="693"/>
      <c r="CN24" s="693"/>
      <c r="CO24" s="693"/>
      <c r="CP24" s="693"/>
      <c r="CQ24" s="694"/>
      <c r="CR24" s="670">
        <v>15442503</v>
      </c>
      <c r="CS24" s="671"/>
      <c r="CT24" s="671"/>
      <c r="CU24" s="671"/>
      <c r="CV24" s="671"/>
      <c r="CW24" s="671"/>
      <c r="CX24" s="671"/>
      <c r="CY24" s="672"/>
      <c r="CZ24" s="675">
        <v>49.8</v>
      </c>
      <c r="DA24" s="676"/>
      <c r="DB24" s="676"/>
      <c r="DC24" s="695"/>
      <c r="DD24" s="715">
        <v>9526132</v>
      </c>
      <c r="DE24" s="671"/>
      <c r="DF24" s="671"/>
      <c r="DG24" s="671"/>
      <c r="DH24" s="671"/>
      <c r="DI24" s="671"/>
      <c r="DJ24" s="671"/>
      <c r="DK24" s="672"/>
      <c r="DL24" s="715">
        <v>9413528</v>
      </c>
      <c r="DM24" s="671"/>
      <c r="DN24" s="671"/>
      <c r="DO24" s="671"/>
      <c r="DP24" s="671"/>
      <c r="DQ24" s="671"/>
      <c r="DR24" s="671"/>
      <c r="DS24" s="671"/>
      <c r="DT24" s="671"/>
      <c r="DU24" s="671"/>
      <c r="DV24" s="672"/>
      <c r="DW24" s="675">
        <v>57.8</v>
      </c>
      <c r="DX24" s="676"/>
      <c r="DY24" s="676"/>
      <c r="DZ24" s="676"/>
      <c r="EA24" s="676"/>
      <c r="EB24" s="676"/>
      <c r="EC24" s="677"/>
    </row>
    <row r="25" spans="2:133" ht="11.25" customHeight="1" x14ac:dyDescent="0.15">
      <c r="B25" s="678" t="s">
        <v>290</v>
      </c>
      <c r="C25" s="679"/>
      <c r="D25" s="679"/>
      <c r="E25" s="679"/>
      <c r="F25" s="679"/>
      <c r="G25" s="679"/>
      <c r="H25" s="679"/>
      <c r="I25" s="679"/>
      <c r="J25" s="679"/>
      <c r="K25" s="679"/>
      <c r="L25" s="679"/>
      <c r="M25" s="679"/>
      <c r="N25" s="679"/>
      <c r="O25" s="679"/>
      <c r="P25" s="679"/>
      <c r="Q25" s="680"/>
      <c r="R25" s="681" t="s">
        <v>137</v>
      </c>
      <c r="S25" s="682"/>
      <c r="T25" s="682"/>
      <c r="U25" s="682"/>
      <c r="V25" s="682"/>
      <c r="W25" s="682"/>
      <c r="X25" s="682"/>
      <c r="Y25" s="683"/>
      <c r="Z25" s="684" t="s">
        <v>232</v>
      </c>
      <c r="AA25" s="684"/>
      <c r="AB25" s="684"/>
      <c r="AC25" s="684"/>
      <c r="AD25" s="685" t="s">
        <v>137</v>
      </c>
      <c r="AE25" s="685"/>
      <c r="AF25" s="685"/>
      <c r="AG25" s="685"/>
      <c r="AH25" s="685"/>
      <c r="AI25" s="685"/>
      <c r="AJ25" s="685"/>
      <c r="AK25" s="685"/>
      <c r="AL25" s="686" t="s">
        <v>137</v>
      </c>
      <c r="AM25" s="687"/>
      <c r="AN25" s="687"/>
      <c r="AO25" s="688"/>
      <c r="AP25" s="700" t="s">
        <v>291</v>
      </c>
      <c r="AQ25" s="701"/>
      <c r="AR25" s="701"/>
      <c r="AS25" s="701"/>
      <c r="AT25" s="701"/>
      <c r="AU25" s="701"/>
      <c r="AV25" s="701"/>
      <c r="AW25" s="701"/>
      <c r="AX25" s="701"/>
      <c r="AY25" s="701"/>
      <c r="AZ25" s="701"/>
      <c r="BA25" s="701"/>
      <c r="BB25" s="701"/>
      <c r="BC25" s="701"/>
      <c r="BD25" s="701"/>
      <c r="BE25" s="701"/>
      <c r="BF25" s="702"/>
      <c r="BG25" s="681" t="s">
        <v>136</v>
      </c>
      <c r="BH25" s="682"/>
      <c r="BI25" s="682"/>
      <c r="BJ25" s="682"/>
      <c r="BK25" s="682"/>
      <c r="BL25" s="682"/>
      <c r="BM25" s="682"/>
      <c r="BN25" s="683"/>
      <c r="BO25" s="684" t="s">
        <v>137</v>
      </c>
      <c r="BP25" s="684"/>
      <c r="BQ25" s="684"/>
      <c r="BR25" s="684"/>
      <c r="BS25" s="690" t="s">
        <v>137</v>
      </c>
      <c r="BT25" s="682"/>
      <c r="BU25" s="682"/>
      <c r="BV25" s="682"/>
      <c r="BW25" s="682"/>
      <c r="BX25" s="682"/>
      <c r="BY25" s="682"/>
      <c r="BZ25" s="682"/>
      <c r="CA25" s="682"/>
      <c r="CB25" s="691"/>
      <c r="CD25" s="696" t="s">
        <v>292</v>
      </c>
      <c r="CE25" s="697"/>
      <c r="CF25" s="697"/>
      <c r="CG25" s="697"/>
      <c r="CH25" s="697"/>
      <c r="CI25" s="697"/>
      <c r="CJ25" s="697"/>
      <c r="CK25" s="697"/>
      <c r="CL25" s="697"/>
      <c r="CM25" s="697"/>
      <c r="CN25" s="697"/>
      <c r="CO25" s="697"/>
      <c r="CP25" s="697"/>
      <c r="CQ25" s="698"/>
      <c r="CR25" s="681">
        <v>4761550</v>
      </c>
      <c r="CS25" s="718"/>
      <c r="CT25" s="718"/>
      <c r="CU25" s="718"/>
      <c r="CV25" s="718"/>
      <c r="CW25" s="718"/>
      <c r="CX25" s="718"/>
      <c r="CY25" s="719"/>
      <c r="CZ25" s="686">
        <v>15.4</v>
      </c>
      <c r="DA25" s="716"/>
      <c r="DB25" s="716"/>
      <c r="DC25" s="720"/>
      <c r="DD25" s="690">
        <v>4415187</v>
      </c>
      <c r="DE25" s="718"/>
      <c r="DF25" s="718"/>
      <c r="DG25" s="718"/>
      <c r="DH25" s="718"/>
      <c r="DI25" s="718"/>
      <c r="DJ25" s="718"/>
      <c r="DK25" s="719"/>
      <c r="DL25" s="690">
        <v>4363912</v>
      </c>
      <c r="DM25" s="718"/>
      <c r="DN25" s="718"/>
      <c r="DO25" s="718"/>
      <c r="DP25" s="718"/>
      <c r="DQ25" s="718"/>
      <c r="DR25" s="718"/>
      <c r="DS25" s="718"/>
      <c r="DT25" s="718"/>
      <c r="DU25" s="718"/>
      <c r="DV25" s="719"/>
      <c r="DW25" s="686">
        <v>26.8</v>
      </c>
      <c r="DX25" s="716"/>
      <c r="DY25" s="716"/>
      <c r="DZ25" s="716"/>
      <c r="EA25" s="716"/>
      <c r="EB25" s="716"/>
      <c r="EC25" s="717"/>
    </row>
    <row r="26" spans="2:133" ht="11.25" customHeight="1" x14ac:dyDescent="0.15">
      <c r="B26" s="678" t="s">
        <v>293</v>
      </c>
      <c r="C26" s="679"/>
      <c r="D26" s="679"/>
      <c r="E26" s="679"/>
      <c r="F26" s="679"/>
      <c r="G26" s="679"/>
      <c r="H26" s="679"/>
      <c r="I26" s="679"/>
      <c r="J26" s="679"/>
      <c r="K26" s="679"/>
      <c r="L26" s="679"/>
      <c r="M26" s="679"/>
      <c r="N26" s="679"/>
      <c r="O26" s="679"/>
      <c r="P26" s="679"/>
      <c r="Q26" s="680"/>
      <c r="R26" s="681">
        <v>17002886</v>
      </c>
      <c r="S26" s="682"/>
      <c r="T26" s="682"/>
      <c r="U26" s="682"/>
      <c r="V26" s="682"/>
      <c r="W26" s="682"/>
      <c r="X26" s="682"/>
      <c r="Y26" s="683"/>
      <c r="Z26" s="684">
        <v>52.8</v>
      </c>
      <c r="AA26" s="684"/>
      <c r="AB26" s="684"/>
      <c r="AC26" s="684"/>
      <c r="AD26" s="685">
        <v>15591479</v>
      </c>
      <c r="AE26" s="685"/>
      <c r="AF26" s="685"/>
      <c r="AG26" s="685"/>
      <c r="AH26" s="685"/>
      <c r="AI26" s="685"/>
      <c r="AJ26" s="685"/>
      <c r="AK26" s="685"/>
      <c r="AL26" s="686">
        <v>99.7</v>
      </c>
      <c r="AM26" s="687"/>
      <c r="AN26" s="687"/>
      <c r="AO26" s="688"/>
      <c r="AP26" s="700" t="s">
        <v>294</v>
      </c>
      <c r="AQ26" s="727"/>
      <c r="AR26" s="727"/>
      <c r="AS26" s="727"/>
      <c r="AT26" s="727"/>
      <c r="AU26" s="727"/>
      <c r="AV26" s="727"/>
      <c r="AW26" s="727"/>
      <c r="AX26" s="727"/>
      <c r="AY26" s="727"/>
      <c r="AZ26" s="727"/>
      <c r="BA26" s="727"/>
      <c r="BB26" s="727"/>
      <c r="BC26" s="727"/>
      <c r="BD26" s="727"/>
      <c r="BE26" s="727"/>
      <c r="BF26" s="702"/>
      <c r="BG26" s="681" t="s">
        <v>136</v>
      </c>
      <c r="BH26" s="682"/>
      <c r="BI26" s="682"/>
      <c r="BJ26" s="682"/>
      <c r="BK26" s="682"/>
      <c r="BL26" s="682"/>
      <c r="BM26" s="682"/>
      <c r="BN26" s="683"/>
      <c r="BO26" s="684" t="s">
        <v>136</v>
      </c>
      <c r="BP26" s="684"/>
      <c r="BQ26" s="684"/>
      <c r="BR26" s="684"/>
      <c r="BS26" s="690" t="s">
        <v>137</v>
      </c>
      <c r="BT26" s="682"/>
      <c r="BU26" s="682"/>
      <c r="BV26" s="682"/>
      <c r="BW26" s="682"/>
      <c r="BX26" s="682"/>
      <c r="BY26" s="682"/>
      <c r="BZ26" s="682"/>
      <c r="CA26" s="682"/>
      <c r="CB26" s="691"/>
      <c r="CD26" s="696" t="s">
        <v>295</v>
      </c>
      <c r="CE26" s="697"/>
      <c r="CF26" s="697"/>
      <c r="CG26" s="697"/>
      <c r="CH26" s="697"/>
      <c r="CI26" s="697"/>
      <c r="CJ26" s="697"/>
      <c r="CK26" s="697"/>
      <c r="CL26" s="697"/>
      <c r="CM26" s="697"/>
      <c r="CN26" s="697"/>
      <c r="CO26" s="697"/>
      <c r="CP26" s="697"/>
      <c r="CQ26" s="698"/>
      <c r="CR26" s="681">
        <v>2798026</v>
      </c>
      <c r="CS26" s="682"/>
      <c r="CT26" s="682"/>
      <c r="CU26" s="682"/>
      <c r="CV26" s="682"/>
      <c r="CW26" s="682"/>
      <c r="CX26" s="682"/>
      <c r="CY26" s="683"/>
      <c r="CZ26" s="686">
        <v>9</v>
      </c>
      <c r="DA26" s="716"/>
      <c r="DB26" s="716"/>
      <c r="DC26" s="720"/>
      <c r="DD26" s="690">
        <v>2577056</v>
      </c>
      <c r="DE26" s="682"/>
      <c r="DF26" s="682"/>
      <c r="DG26" s="682"/>
      <c r="DH26" s="682"/>
      <c r="DI26" s="682"/>
      <c r="DJ26" s="682"/>
      <c r="DK26" s="683"/>
      <c r="DL26" s="690" t="s">
        <v>136</v>
      </c>
      <c r="DM26" s="682"/>
      <c r="DN26" s="682"/>
      <c r="DO26" s="682"/>
      <c r="DP26" s="682"/>
      <c r="DQ26" s="682"/>
      <c r="DR26" s="682"/>
      <c r="DS26" s="682"/>
      <c r="DT26" s="682"/>
      <c r="DU26" s="682"/>
      <c r="DV26" s="683"/>
      <c r="DW26" s="686" t="s">
        <v>232</v>
      </c>
      <c r="DX26" s="716"/>
      <c r="DY26" s="716"/>
      <c r="DZ26" s="716"/>
      <c r="EA26" s="716"/>
      <c r="EB26" s="716"/>
      <c r="EC26" s="717"/>
    </row>
    <row r="27" spans="2:133" ht="11.25" customHeight="1" x14ac:dyDescent="0.15">
      <c r="B27" s="678" t="s">
        <v>296</v>
      </c>
      <c r="C27" s="679"/>
      <c r="D27" s="679"/>
      <c r="E27" s="679"/>
      <c r="F27" s="679"/>
      <c r="G27" s="679"/>
      <c r="H27" s="679"/>
      <c r="I27" s="679"/>
      <c r="J27" s="679"/>
      <c r="K27" s="679"/>
      <c r="L27" s="679"/>
      <c r="M27" s="679"/>
      <c r="N27" s="679"/>
      <c r="O27" s="679"/>
      <c r="P27" s="679"/>
      <c r="Q27" s="680"/>
      <c r="R27" s="681">
        <v>11442</v>
      </c>
      <c r="S27" s="682"/>
      <c r="T27" s="682"/>
      <c r="U27" s="682"/>
      <c r="V27" s="682"/>
      <c r="W27" s="682"/>
      <c r="X27" s="682"/>
      <c r="Y27" s="683"/>
      <c r="Z27" s="684">
        <v>0</v>
      </c>
      <c r="AA27" s="684"/>
      <c r="AB27" s="684"/>
      <c r="AC27" s="684"/>
      <c r="AD27" s="685">
        <v>11442</v>
      </c>
      <c r="AE27" s="685"/>
      <c r="AF27" s="685"/>
      <c r="AG27" s="685"/>
      <c r="AH27" s="685"/>
      <c r="AI27" s="685"/>
      <c r="AJ27" s="685"/>
      <c r="AK27" s="685"/>
      <c r="AL27" s="686">
        <v>0.1</v>
      </c>
      <c r="AM27" s="687"/>
      <c r="AN27" s="687"/>
      <c r="AO27" s="688"/>
      <c r="AP27" s="678" t="s">
        <v>297</v>
      </c>
      <c r="AQ27" s="679"/>
      <c r="AR27" s="679"/>
      <c r="AS27" s="679"/>
      <c r="AT27" s="679"/>
      <c r="AU27" s="679"/>
      <c r="AV27" s="679"/>
      <c r="AW27" s="679"/>
      <c r="AX27" s="679"/>
      <c r="AY27" s="679"/>
      <c r="AZ27" s="679"/>
      <c r="BA27" s="679"/>
      <c r="BB27" s="679"/>
      <c r="BC27" s="679"/>
      <c r="BD27" s="679"/>
      <c r="BE27" s="679"/>
      <c r="BF27" s="680"/>
      <c r="BG27" s="681">
        <v>6483817</v>
      </c>
      <c r="BH27" s="682"/>
      <c r="BI27" s="682"/>
      <c r="BJ27" s="682"/>
      <c r="BK27" s="682"/>
      <c r="BL27" s="682"/>
      <c r="BM27" s="682"/>
      <c r="BN27" s="683"/>
      <c r="BO27" s="684">
        <v>100</v>
      </c>
      <c r="BP27" s="684"/>
      <c r="BQ27" s="684"/>
      <c r="BR27" s="684"/>
      <c r="BS27" s="690">
        <v>60825</v>
      </c>
      <c r="BT27" s="682"/>
      <c r="BU27" s="682"/>
      <c r="BV27" s="682"/>
      <c r="BW27" s="682"/>
      <c r="BX27" s="682"/>
      <c r="BY27" s="682"/>
      <c r="BZ27" s="682"/>
      <c r="CA27" s="682"/>
      <c r="CB27" s="691"/>
      <c r="CD27" s="696" t="s">
        <v>298</v>
      </c>
      <c r="CE27" s="697"/>
      <c r="CF27" s="697"/>
      <c r="CG27" s="697"/>
      <c r="CH27" s="697"/>
      <c r="CI27" s="697"/>
      <c r="CJ27" s="697"/>
      <c r="CK27" s="697"/>
      <c r="CL27" s="697"/>
      <c r="CM27" s="697"/>
      <c r="CN27" s="697"/>
      <c r="CO27" s="697"/>
      <c r="CP27" s="697"/>
      <c r="CQ27" s="698"/>
      <c r="CR27" s="681">
        <v>7606660</v>
      </c>
      <c r="CS27" s="718"/>
      <c r="CT27" s="718"/>
      <c r="CU27" s="718"/>
      <c r="CV27" s="718"/>
      <c r="CW27" s="718"/>
      <c r="CX27" s="718"/>
      <c r="CY27" s="719"/>
      <c r="CZ27" s="686">
        <v>24.5</v>
      </c>
      <c r="DA27" s="716"/>
      <c r="DB27" s="716"/>
      <c r="DC27" s="720"/>
      <c r="DD27" s="690">
        <v>2164109</v>
      </c>
      <c r="DE27" s="718"/>
      <c r="DF27" s="718"/>
      <c r="DG27" s="718"/>
      <c r="DH27" s="718"/>
      <c r="DI27" s="718"/>
      <c r="DJ27" s="718"/>
      <c r="DK27" s="719"/>
      <c r="DL27" s="690">
        <v>2102780</v>
      </c>
      <c r="DM27" s="718"/>
      <c r="DN27" s="718"/>
      <c r="DO27" s="718"/>
      <c r="DP27" s="718"/>
      <c r="DQ27" s="718"/>
      <c r="DR27" s="718"/>
      <c r="DS27" s="718"/>
      <c r="DT27" s="718"/>
      <c r="DU27" s="718"/>
      <c r="DV27" s="719"/>
      <c r="DW27" s="686">
        <v>12.9</v>
      </c>
      <c r="DX27" s="716"/>
      <c r="DY27" s="716"/>
      <c r="DZ27" s="716"/>
      <c r="EA27" s="716"/>
      <c r="EB27" s="716"/>
      <c r="EC27" s="717"/>
    </row>
    <row r="28" spans="2:133" ht="11.25" customHeight="1" x14ac:dyDescent="0.15">
      <c r="B28" s="678" t="s">
        <v>299</v>
      </c>
      <c r="C28" s="679"/>
      <c r="D28" s="679"/>
      <c r="E28" s="679"/>
      <c r="F28" s="679"/>
      <c r="G28" s="679"/>
      <c r="H28" s="679"/>
      <c r="I28" s="679"/>
      <c r="J28" s="679"/>
      <c r="K28" s="679"/>
      <c r="L28" s="679"/>
      <c r="M28" s="679"/>
      <c r="N28" s="679"/>
      <c r="O28" s="679"/>
      <c r="P28" s="679"/>
      <c r="Q28" s="680"/>
      <c r="R28" s="681">
        <v>338677</v>
      </c>
      <c r="S28" s="682"/>
      <c r="T28" s="682"/>
      <c r="U28" s="682"/>
      <c r="V28" s="682"/>
      <c r="W28" s="682"/>
      <c r="X28" s="682"/>
      <c r="Y28" s="683"/>
      <c r="Z28" s="684">
        <v>1.1000000000000001</v>
      </c>
      <c r="AA28" s="684"/>
      <c r="AB28" s="684"/>
      <c r="AC28" s="684"/>
      <c r="AD28" s="685" t="s">
        <v>136</v>
      </c>
      <c r="AE28" s="685"/>
      <c r="AF28" s="685"/>
      <c r="AG28" s="685"/>
      <c r="AH28" s="685"/>
      <c r="AI28" s="685"/>
      <c r="AJ28" s="685"/>
      <c r="AK28" s="685"/>
      <c r="AL28" s="686" t="s">
        <v>137</v>
      </c>
      <c r="AM28" s="687"/>
      <c r="AN28" s="687"/>
      <c r="AO28" s="688"/>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684"/>
      <c r="BP28" s="684"/>
      <c r="BQ28" s="684"/>
      <c r="BR28" s="684"/>
      <c r="BS28" s="690"/>
      <c r="BT28" s="682"/>
      <c r="BU28" s="682"/>
      <c r="BV28" s="682"/>
      <c r="BW28" s="682"/>
      <c r="BX28" s="682"/>
      <c r="BY28" s="682"/>
      <c r="BZ28" s="682"/>
      <c r="CA28" s="682"/>
      <c r="CB28" s="691"/>
      <c r="CD28" s="696" t="s">
        <v>300</v>
      </c>
      <c r="CE28" s="697"/>
      <c r="CF28" s="697"/>
      <c r="CG28" s="697"/>
      <c r="CH28" s="697"/>
      <c r="CI28" s="697"/>
      <c r="CJ28" s="697"/>
      <c r="CK28" s="697"/>
      <c r="CL28" s="697"/>
      <c r="CM28" s="697"/>
      <c r="CN28" s="697"/>
      <c r="CO28" s="697"/>
      <c r="CP28" s="697"/>
      <c r="CQ28" s="698"/>
      <c r="CR28" s="681">
        <v>3074293</v>
      </c>
      <c r="CS28" s="682"/>
      <c r="CT28" s="682"/>
      <c r="CU28" s="682"/>
      <c r="CV28" s="682"/>
      <c r="CW28" s="682"/>
      <c r="CX28" s="682"/>
      <c r="CY28" s="683"/>
      <c r="CZ28" s="686">
        <v>9.9</v>
      </c>
      <c r="DA28" s="716"/>
      <c r="DB28" s="716"/>
      <c r="DC28" s="720"/>
      <c r="DD28" s="690">
        <v>2946836</v>
      </c>
      <c r="DE28" s="682"/>
      <c r="DF28" s="682"/>
      <c r="DG28" s="682"/>
      <c r="DH28" s="682"/>
      <c r="DI28" s="682"/>
      <c r="DJ28" s="682"/>
      <c r="DK28" s="683"/>
      <c r="DL28" s="690">
        <v>2946836</v>
      </c>
      <c r="DM28" s="682"/>
      <c r="DN28" s="682"/>
      <c r="DO28" s="682"/>
      <c r="DP28" s="682"/>
      <c r="DQ28" s="682"/>
      <c r="DR28" s="682"/>
      <c r="DS28" s="682"/>
      <c r="DT28" s="682"/>
      <c r="DU28" s="682"/>
      <c r="DV28" s="683"/>
      <c r="DW28" s="686">
        <v>18.100000000000001</v>
      </c>
      <c r="DX28" s="716"/>
      <c r="DY28" s="716"/>
      <c r="DZ28" s="716"/>
      <c r="EA28" s="716"/>
      <c r="EB28" s="716"/>
      <c r="EC28" s="717"/>
    </row>
    <row r="29" spans="2:133" ht="11.25" customHeight="1" x14ac:dyDescent="0.15">
      <c r="B29" s="678" t="s">
        <v>301</v>
      </c>
      <c r="C29" s="679"/>
      <c r="D29" s="679"/>
      <c r="E29" s="679"/>
      <c r="F29" s="679"/>
      <c r="G29" s="679"/>
      <c r="H29" s="679"/>
      <c r="I29" s="679"/>
      <c r="J29" s="679"/>
      <c r="K29" s="679"/>
      <c r="L29" s="679"/>
      <c r="M29" s="679"/>
      <c r="N29" s="679"/>
      <c r="O29" s="679"/>
      <c r="P29" s="679"/>
      <c r="Q29" s="680"/>
      <c r="R29" s="681">
        <v>253001</v>
      </c>
      <c r="S29" s="682"/>
      <c r="T29" s="682"/>
      <c r="U29" s="682"/>
      <c r="V29" s="682"/>
      <c r="W29" s="682"/>
      <c r="X29" s="682"/>
      <c r="Y29" s="683"/>
      <c r="Z29" s="684">
        <v>0.8</v>
      </c>
      <c r="AA29" s="684"/>
      <c r="AB29" s="684"/>
      <c r="AC29" s="684"/>
      <c r="AD29" s="685">
        <v>21328</v>
      </c>
      <c r="AE29" s="685"/>
      <c r="AF29" s="685"/>
      <c r="AG29" s="685"/>
      <c r="AH29" s="685"/>
      <c r="AI29" s="685"/>
      <c r="AJ29" s="685"/>
      <c r="AK29" s="685"/>
      <c r="AL29" s="686">
        <v>0.1</v>
      </c>
      <c r="AM29" s="687"/>
      <c r="AN29" s="687"/>
      <c r="AO29" s="688"/>
      <c r="AP29" s="730"/>
      <c r="AQ29" s="731"/>
      <c r="AR29" s="731"/>
      <c r="AS29" s="731"/>
      <c r="AT29" s="731"/>
      <c r="AU29" s="731"/>
      <c r="AV29" s="731"/>
      <c r="AW29" s="731"/>
      <c r="AX29" s="731"/>
      <c r="AY29" s="731"/>
      <c r="AZ29" s="731"/>
      <c r="BA29" s="731"/>
      <c r="BB29" s="731"/>
      <c r="BC29" s="731"/>
      <c r="BD29" s="731"/>
      <c r="BE29" s="731"/>
      <c r="BF29" s="732"/>
      <c r="BG29" s="681"/>
      <c r="BH29" s="682"/>
      <c r="BI29" s="682"/>
      <c r="BJ29" s="682"/>
      <c r="BK29" s="682"/>
      <c r="BL29" s="682"/>
      <c r="BM29" s="682"/>
      <c r="BN29" s="683"/>
      <c r="BO29" s="684"/>
      <c r="BP29" s="684"/>
      <c r="BQ29" s="684"/>
      <c r="BR29" s="684"/>
      <c r="BS29" s="685"/>
      <c r="BT29" s="685"/>
      <c r="BU29" s="685"/>
      <c r="BV29" s="685"/>
      <c r="BW29" s="685"/>
      <c r="BX29" s="685"/>
      <c r="BY29" s="685"/>
      <c r="BZ29" s="685"/>
      <c r="CA29" s="685"/>
      <c r="CB29" s="689"/>
      <c r="CD29" s="721" t="s">
        <v>302</v>
      </c>
      <c r="CE29" s="722"/>
      <c r="CF29" s="696" t="s">
        <v>70</v>
      </c>
      <c r="CG29" s="697"/>
      <c r="CH29" s="697"/>
      <c r="CI29" s="697"/>
      <c r="CJ29" s="697"/>
      <c r="CK29" s="697"/>
      <c r="CL29" s="697"/>
      <c r="CM29" s="697"/>
      <c r="CN29" s="697"/>
      <c r="CO29" s="697"/>
      <c r="CP29" s="697"/>
      <c r="CQ29" s="698"/>
      <c r="CR29" s="681">
        <v>3074223</v>
      </c>
      <c r="CS29" s="718"/>
      <c r="CT29" s="718"/>
      <c r="CU29" s="718"/>
      <c r="CV29" s="718"/>
      <c r="CW29" s="718"/>
      <c r="CX29" s="718"/>
      <c r="CY29" s="719"/>
      <c r="CZ29" s="686">
        <v>9.9</v>
      </c>
      <c r="DA29" s="716"/>
      <c r="DB29" s="716"/>
      <c r="DC29" s="720"/>
      <c r="DD29" s="690">
        <v>2946766</v>
      </c>
      <c r="DE29" s="718"/>
      <c r="DF29" s="718"/>
      <c r="DG29" s="718"/>
      <c r="DH29" s="718"/>
      <c r="DI29" s="718"/>
      <c r="DJ29" s="718"/>
      <c r="DK29" s="719"/>
      <c r="DL29" s="690">
        <v>2946766</v>
      </c>
      <c r="DM29" s="718"/>
      <c r="DN29" s="718"/>
      <c r="DO29" s="718"/>
      <c r="DP29" s="718"/>
      <c r="DQ29" s="718"/>
      <c r="DR29" s="718"/>
      <c r="DS29" s="718"/>
      <c r="DT29" s="718"/>
      <c r="DU29" s="718"/>
      <c r="DV29" s="719"/>
      <c r="DW29" s="686">
        <v>18.100000000000001</v>
      </c>
      <c r="DX29" s="716"/>
      <c r="DY29" s="716"/>
      <c r="DZ29" s="716"/>
      <c r="EA29" s="716"/>
      <c r="EB29" s="716"/>
      <c r="EC29" s="717"/>
    </row>
    <row r="30" spans="2:133" ht="11.25" customHeight="1" x14ac:dyDescent="0.15">
      <c r="B30" s="678" t="s">
        <v>303</v>
      </c>
      <c r="C30" s="679"/>
      <c r="D30" s="679"/>
      <c r="E30" s="679"/>
      <c r="F30" s="679"/>
      <c r="G30" s="679"/>
      <c r="H30" s="679"/>
      <c r="I30" s="679"/>
      <c r="J30" s="679"/>
      <c r="K30" s="679"/>
      <c r="L30" s="679"/>
      <c r="M30" s="679"/>
      <c r="N30" s="679"/>
      <c r="O30" s="679"/>
      <c r="P30" s="679"/>
      <c r="Q30" s="680"/>
      <c r="R30" s="681">
        <v>144578</v>
      </c>
      <c r="S30" s="682"/>
      <c r="T30" s="682"/>
      <c r="U30" s="682"/>
      <c r="V30" s="682"/>
      <c r="W30" s="682"/>
      <c r="X30" s="682"/>
      <c r="Y30" s="683"/>
      <c r="Z30" s="684">
        <v>0.4</v>
      </c>
      <c r="AA30" s="684"/>
      <c r="AB30" s="684"/>
      <c r="AC30" s="684"/>
      <c r="AD30" s="685" t="s">
        <v>232</v>
      </c>
      <c r="AE30" s="685"/>
      <c r="AF30" s="685"/>
      <c r="AG30" s="685"/>
      <c r="AH30" s="685"/>
      <c r="AI30" s="685"/>
      <c r="AJ30" s="685"/>
      <c r="AK30" s="685"/>
      <c r="AL30" s="686" t="s">
        <v>137</v>
      </c>
      <c r="AM30" s="687"/>
      <c r="AN30" s="687"/>
      <c r="AO30" s="688"/>
      <c r="AP30" s="660" t="s">
        <v>220</v>
      </c>
      <c r="AQ30" s="661"/>
      <c r="AR30" s="661"/>
      <c r="AS30" s="661"/>
      <c r="AT30" s="661"/>
      <c r="AU30" s="661"/>
      <c r="AV30" s="661"/>
      <c r="AW30" s="661"/>
      <c r="AX30" s="661"/>
      <c r="AY30" s="661"/>
      <c r="AZ30" s="661"/>
      <c r="BA30" s="661"/>
      <c r="BB30" s="661"/>
      <c r="BC30" s="661"/>
      <c r="BD30" s="661"/>
      <c r="BE30" s="661"/>
      <c r="BF30" s="662"/>
      <c r="BG30" s="660" t="s">
        <v>304</v>
      </c>
      <c r="BH30" s="728"/>
      <c r="BI30" s="728"/>
      <c r="BJ30" s="728"/>
      <c r="BK30" s="728"/>
      <c r="BL30" s="728"/>
      <c r="BM30" s="728"/>
      <c r="BN30" s="728"/>
      <c r="BO30" s="728"/>
      <c r="BP30" s="728"/>
      <c r="BQ30" s="729"/>
      <c r="BR30" s="660" t="s">
        <v>305</v>
      </c>
      <c r="BS30" s="728"/>
      <c r="BT30" s="728"/>
      <c r="BU30" s="728"/>
      <c r="BV30" s="728"/>
      <c r="BW30" s="728"/>
      <c r="BX30" s="728"/>
      <c r="BY30" s="728"/>
      <c r="BZ30" s="728"/>
      <c r="CA30" s="728"/>
      <c r="CB30" s="729"/>
      <c r="CD30" s="723"/>
      <c r="CE30" s="724"/>
      <c r="CF30" s="696" t="s">
        <v>306</v>
      </c>
      <c r="CG30" s="697"/>
      <c r="CH30" s="697"/>
      <c r="CI30" s="697"/>
      <c r="CJ30" s="697"/>
      <c r="CK30" s="697"/>
      <c r="CL30" s="697"/>
      <c r="CM30" s="697"/>
      <c r="CN30" s="697"/>
      <c r="CO30" s="697"/>
      <c r="CP30" s="697"/>
      <c r="CQ30" s="698"/>
      <c r="CR30" s="681">
        <v>2899581</v>
      </c>
      <c r="CS30" s="682"/>
      <c r="CT30" s="682"/>
      <c r="CU30" s="682"/>
      <c r="CV30" s="682"/>
      <c r="CW30" s="682"/>
      <c r="CX30" s="682"/>
      <c r="CY30" s="683"/>
      <c r="CZ30" s="686">
        <v>9.4</v>
      </c>
      <c r="DA30" s="716"/>
      <c r="DB30" s="716"/>
      <c r="DC30" s="720"/>
      <c r="DD30" s="690">
        <v>2772211</v>
      </c>
      <c r="DE30" s="682"/>
      <c r="DF30" s="682"/>
      <c r="DG30" s="682"/>
      <c r="DH30" s="682"/>
      <c r="DI30" s="682"/>
      <c r="DJ30" s="682"/>
      <c r="DK30" s="683"/>
      <c r="DL30" s="690">
        <v>2772211</v>
      </c>
      <c r="DM30" s="682"/>
      <c r="DN30" s="682"/>
      <c r="DO30" s="682"/>
      <c r="DP30" s="682"/>
      <c r="DQ30" s="682"/>
      <c r="DR30" s="682"/>
      <c r="DS30" s="682"/>
      <c r="DT30" s="682"/>
      <c r="DU30" s="682"/>
      <c r="DV30" s="683"/>
      <c r="DW30" s="686">
        <v>17</v>
      </c>
      <c r="DX30" s="716"/>
      <c r="DY30" s="716"/>
      <c r="DZ30" s="716"/>
      <c r="EA30" s="716"/>
      <c r="EB30" s="716"/>
      <c r="EC30" s="717"/>
    </row>
    <row r="31" spans="2:133" ht="11.25" customHeight="1" x14ac:dyDescent="0.15">
      <c r="B31" s="678" t="s">
        <v>307</v>
      </c>
      <c r="C31" s="679"/>
      <c r="D31" s="679"/>
      <c r="E31" s="679"/>
      <c r="F31" s="679"/>
      <c r="G31" s="679"/>
      <c r="H31" s="679"/>
      <c r="I31" s="679"/>
      <c r="J31" s="679"/>
      <c r="K31" s="679"/>
      <c r="L31" s="679"/>
      <c r="M31" s="679"/>
      <c r="N31" s="679"/>
      <c r="O31" s="679"/>
      <c r="P31" s="679"/>
      <c r="Q31" s="680"/>
      <c r="R31" s="681">
        <v>4972515</v>
      </c>
      <c r="S31" s="682"/>
      <c r="T31" s="682"/>
      <c r="U31" s="682"/>
      <c r="V31" s="682"/>
      <c r="W31" s="682"/>
      <c r="X31" s="682"/>
      <c r="Y31" s="683"/>
      <c r="Z31" s="684">
        <v>15.4</v>
      </c>
      <c r="AA31" s="684"/>
      <c r="AB31" s="684"/>
      <c r="AC31" s="684"/>
      <c r="AD31" s="685" t="s">
        <v>232</v>
      </c>
      <c r="AE31" s="685"/>
      <c r="AF31" s="685"/>
      <c r="AG31" s="685"/>
      <c r="AH31" s="685"/>
      <c r="AI31" s="685"/>
      <c r="AJ31" s="685"/>
      <c r="AK31" s="685"/>
      <c r="AL31" s="686" t="s">
        <v>137</v>
      </c>
      <c r="AM31" s="687"/>
      <c r="AN31" s="687"/>
      <c r="AO31" s="688"/>
      <c r="AP31" s="735" t="s">
        <v>308</v>
      </c>
      <c r="AQ31" s="736"/>
      <c r="AR31" s="736"/>
      <c r="AS31" s="736"/>
      <c r="AT31" s="741" t="s">
        <v>309</v>
      </c>
      <c r="AU31" s="229"/>
      <c r="AV31" s="229"/>
      <c r="AW31" s="229"/>
      <c r="AX31" s="667" t="s">
        <v>187</v>
      </c>
      <c r="AY31" s="668"/>
      <c r="AZ31" s="668"/>
      <c r="BA31" s="668"/>
      <c r="BB31" s="668"/>
      <c r="BC31" s="668"/>
      <c r="BD31" s="668"/>
      <c r="BE31" s="668"/>
      <c r="BF31" s="669"/>
      <c r="BG31" s="749">
        <v>98.7</v>
      </c>
      <c r="BH31" s="733"/>
      <c r="BI31" s="733"/>
      <c r="BJ31" s="733"/>
      <c r="BK31" s="733"/>
      <c r="BL31" s="733"/>
      <c r="BM31" s="676">
        <v>95.4</v>
      </c>
      <c r="BN31" s="733"/>
      <c r="BO31" s="733"/>
      <c r="BP31" s="733"/>
      <c r="BQ31" s="734"/>
      <c r="BR31" s="749">
        <v>98.8</v>
      </c>
      <c r="BS31" s="733"/>
      <c r="BT31" s="733"/>
      <c r="BU31" s="733"/>
      <c r="BV31" s="733"/>
      <c r="BW31" s="733"/>
      <c r="BX31" s="676">
        <v>95.6</v>
      </c>
      <c r="BY31" s="733"/>
      <c r="BZ31" s="733"/>
      <c r="CA31" s="733"/>
      <c r="CB31" s="734"/>
      <c r="CD31" s="723"/>
      <c r="CE31" s="724"/>
      <c r="CF31" s="696" t="s">
        <v>310</v>
      </c>
      <c r="CG31" s="697"/>
      <c r="CH31" s="697"/>
      <c r="CI31" s="697"/>
      <c r="CJ31" s="697"/>
      <c r="CK31" s="697"/>
      <c r="CL31" s="697"/>
      <c r="CM31" s="697"/>
      <c r="CN31" s="697"/>
      <c r="CO31" s="697"/>
      <c r="CP31" s="697"/>
      <c r="CQ31" s="698"/>
      <c r="CR31" s="681">
        <v>174642</v>
      </c>
      <c r="CS31" s="718"/>
      <c r="CT31" s="718"/>
      <c r="CU31" s="718"/>
      <c r="CV31" s="718"/>
      <c r="CW31" s="718"/>
      <c r="CX31" s="718"/>
      <c r="CY31" s="719"/>
      <c r="CZ31" s="686">
        <v>0.6</v>
      </c>
      <c r="DA31" s="716"/>
      <c r="DB31" s="716"/>
      <c r="DC31" s="720"/>
      <c r="DD31" s="690">
        <v>174555</v>
      </c>
      <c r="DE31" s="718"/>
      <c r="DF31" s="718"/>
      <c r="DG31" s="718"/>
      <c r="DH31" s="718"/>
      <c r="DI31" s="718"/>
      <c r="DJ31" s="718"/>
      <c r="DK31" s="719"/>
      <c r="DL31" s="690">
        <v>174555</v>
      </c>
      <c r="DM31" s="718"/>
      <c r="DN31" s="718"/>
      <c r="DO31" s="718"/>
      <c r="DP31" s="718"/>
      <c r="DQ31" s="718"/>
      <c r="DR31" s="718"/>
      <c r="DS31" s="718"/>
      <c r="DT31" s="718"/>
      <c r="DU31" s="718"/>
      <c r="DV31" s="719"/>
      <c r="DW31" s="686">
        <v>1.1000000000000001</v>
      </c>
      <c r="DX31" s="716"/>
      <c r="DY31" s="716"/>
      <c r="DZ31" s="716"/>
      <c r="EA31" s="716"/>
      <c r="EB31" s="716"/>
      <c r="EC31" s="717"/>
    </row>
    <row r="32" spans="2:133" ht="11.25" customHeight="1" x14ac:dyDescent="0.15">
      <c r="B32" s="744" t="s">
        <v>311</v>
      </c>
      <c r="C32" s="745"/>
      <c r="D32" s="745"/>
      <c r="E32" s="745"/>
      <c r="F32" s="745"/>
      <c r="G32" s="745"/>
      <c r="H32" s="745"/>
      <c r="I32" s="745"/>
      <c r="J32" s="745"/>
      <c r="K32" s="745"/>
      <c r="L32" s="745"/>
      <c r="M32" s="745"/>
      <c r="N32" s="745"/>
      <c r="O32" s="745"/>
      <c r="P32" s="745"/>
      <c r="Q32" s="746"/>
      <c r="R32" s="681" t="s">
        <v>137</v>
      </c>
      <c r="S32" s="682"/>
      <c r="T32" s="682"/>
      <c r="U32" s="682"/>
      <c r="V32" s="682"/>
      <c r="W32" s="682"/>
      <c r="X32" s="682"/>
      <c r="Y32" s="683"/>
      <c r="Z32" s="684" t="s">
        <v>137</v>
      </c>
      <c r="AA32" s="684"/>
      <c r="AB32" s="684"/>
      <c r="AC32" s="684"/>
      <c r="AD32" s="685" t="s">
        <v>137</v>
      </c>
      <c r="AE32" s="685"/>
      <c r="AF32" s="685"/>
      <c r="AG32" s="685"/>
      <c r="AH32" s="685"/>
      <c r="AI32" s="685"/>
      <c r="AJ32" s="685"/>
      <c r="AK32" s="685"/>
      <c r="AL32" s="686" t="s">
        <v>136</v>
      </c>
      <c r="AM32" s="687"/>
      <c r="AN32" s="687"/>
      <c r="AO32" s="688"/>
      <c r="AP32" s="737"/>
      <c r="AQ32" s="738"/>
      <c r="AR32" s="738"/>
      <c r="AS32" s="738"/>
      <c r="AT32" s="742"/>
      <c r="AU32" s="228" t="s">
        <v>312</v>
      </c>
      <c r="AV32" s="228"/>
      <c r="AW32" s="228"/>
      <c r="AX32" s="678" t="s">
        <v>313</v>
      </c>
      <c r="AY32" s="679"/>
      <c r="AZ32" s="679"/>
      <c r="BA32" s="679"/>
      <c r="BB32" s="679"/>
      <c r="BC32" s="679"/>
      <c r="BD32" s="679"/>
      <c r="BE32" s="679"/>
      <c r="BF32" s="680"/>
      <c r="BG32" s="750">
        <v>98.9</v>
      </c>
      <c r="BH32" s="718"/>
      <c r="BI32" s="718"/>
      <c r="BJ32" s="718"/>
      <c r="BK32" s="718"/>
      <c r="BL32" s="718"/>
      <c r="BM32" s="687">
        <v>96.1</v>
      </c>
      <c r="BN32" s="747"/>
      <c r="BO32" s="747"/>
      <c r="BP32" s="747"/>
      <c r="BQ32" s="748"/>
      <c r="BR32" s="750">
        <v>98.9</v>
      </c>
      <c r="BS32" s="718"/>
      <c r="BT32" s="718"/>
      <c r="BU32" s="718"/>
      <c r="BV32" s="718"/>
      <c r="BW32" s="718"/>
      <c r="BX32" s="687">
        <v>96.2</v>
      </c>
      <c r="BY32" s="747"/>
      <c r="BZ32" s="747"/>
      <c r="CA32" s="747"/>
      <c r="CB32" s="748"/>
      <c r="CD32" s="725"/>
      <c r="CE32" s="726"/>
      <c r="CF32" s="696" t="s">
        <v>314</v>
      </c>
      <c r="CG32" s="697"/>
      <c r="CH32" s="697"/>
      <c r="CI32" s="697"/>
      <c r="CJ32" s="697"/>
      <c r="CK32" s="697"/>
      <c r="CL32" s="697"/>
      <c r="CM32" s="697"/>
      <c r="CN32" s="697"/>
      <c r="CO32" s="697"/>
      <c r="CP32" s="697"/>
      <c r="CQ32" s="698"/>
      <c r="CR32" s="681">
        <v>70</v>
      </c>
      <c r="CS32" s="682"/>
      <c r="CT32" s="682"/>
      <c r="CU32" s="682"/>
      <c r="CV32" s="682"/>
      <c r="CW32" s="682"/>
      <c r="CX32" s="682"/>
      <c r="CY32" s="683"/>
      <c r="CZ32" s="686">
        <v>0</v>
      </c>
      <c r="DA32" s="716"/>
      <c r="DB32" s="716"/>
      <c r="DC32" s="720"/>
      <c r="DD32" s="690">
        <v>70</v>
      </c>
      <c r="DE32" s="682"/>
      <c r="DF32" s="682"/>
      <c r="DG32" s="682"/>
      <c r="DH32" s="682"/>
      <c r="DI32" s="682"/>
      <c r="DJ32" s="682"/>
      <c r="DK32" s="683"/>
      <c r="DL32" s="690">
        <v>70</v>
      </c>
      <c r="DM32" s="682"/>
      <c r="DN32" s="682"/>
      <c r="DO32" s="682"/>
      <c r="DP32" s="682"/>
      <c r="DQ32" s="682"/>
      <c r="DR32" s="682"/>
      <c r="DS32" s="682"/>
      <c r="DT32" s="682"/>
      <c r="DU32" s="682"/>
      <c r="DV32" s="683"/>
      <c r="DW32" s="686">
        <v>0</v>
      </c>
      <c r="DX32" s="716"/>
      <c r="DY32" s="716"/>
      <c r="DZ32" s="716"/>
      <c r="EA32" s="716"/>
      <c r="EB32" s="716"/>
      <c r="EC32" s="717"/>
    </row>
    <row r="33" spans="2:133" ht="11.25" customHeight="1" x14ac:dyDescent="0.15">
      <c r="B33" s="678" t="s">
        <v>315</v>
      </c>
      <c r="C33" s="679"/>
      <c r="D33" s="679"/>
      <c r="E33" s="679"/>
      <c r="F33" s="679"/>
      <c r="G33" s="679"/>
      <c r="H33" s="679"/>
      <c r="I33" s="679"/>
      <c r="J33" s="679"/>
      <c r="K33" s="679"/>
      <c r="L33" s="679"/>
      <c r="M33" s="679"/>
      <c r="N33" s="679"/>
      <c r="O33" s="679"/>
      <c r="P33" s="679"/>
      <c r="Q33" s="680"/>
      <c r="R33" s="681">
        <v>2761758</v>
      </c>
      <c r="S33" s="682"/>
      <c r="T33" s="682"/>
      <c r="U33" s="682"/>
      <c r="V33" s="682"/>
      <c r="W33" s="682"/>
      <c r="X33" s="682"/>
      <c r="Y33" s="683"/>
      <c r="Z33" s="684">
        <v>8.6</v>
      </c>
      <c r="AA33" s="684"/>
      <c r="AB33" s="684"/>
      <c r="AC33" s="684"/>
      <c r="AD33" s="685" t="s">
        <v>137</v>
      </c>
      <c r="AE33" s="685"/>
      <c r="AF33" s="685"/>
      <c r="AG33" s="685"/>
      <c r="AH33" s="685"/>
      <c r="AI33" s="685"/>
      <c r="AJ33" s="685"/>
      <c r="AK33" s="685"/>
      <c r="AL33" s="686" t="s">
        <v>137</v>
      </c>
      <c r="AM33" s="687"/>
      <c r="AN33" s="687"/>
      <c r="AO33" s="688"/>
      <c r="AP33" s="739"/>
      <c r="AQ33" s="740"/>
      <c r="AR33" s="740"/>
      <c r="AS33" s="740"/>
      <c r="AT33" s="743"/>
      <c r="AU33" s="230"/>
      <c r="AV33" s="230"/>
      <c r="AW33" s="230"/>
      <c r="AX33" s="730" t="s">
        <v>316</v>
      </c>
      <c r="AY33" s="731"/>
      <c r="AZ33" s="731"/>
      <c r="BA33" s="731"/>
      <c r="BB33" s="731"/>
      <c r="BC33" s="731"/>
      <c r="BD33" s="731"/>
      <c r="BE33" s="731"/>
      <c r="BF33" s="732"/>
      <c r="BG33" s="751">
        <v>98.4</v>
      </c>
      <c r="BH33" s="752"/>
      <c r="BI33" s="752"/>
      <c r="BJ33" s="752"/>
      <c r="BK33" s="752"/>
      <c r="BL33" s="752"/>
      <c r="BM33" s="753">
        <v>94.3</v>
      </c>
      <c r="BN33" s="752"/>
      <c r="BO33" s="752"/>
      <c r="BP33" s="752"/>
      <c r="BQ33" s="754"/>
      <c r="BR33" s="751">
        <v>98.6</v>
      </c>
      <c r="BS33" s="752"/>
      <c r="BT33" s="752"/>
      <c r="BU33" s="752"/>
      <c r="BV33" s="752"/>
      <c r="BW33" s="752"/>
      <c r="BX33" s="753">
        <v>94.5</v>
      </c>
      <c r="BY33" s="752"/>
      <c r="BZ33" s="752"/>
      <c r="CA33" s="752"/>
      <c r="CB33" s="754"/>
      <c r="CD33" s="696" t="s">
        <v>317</v>
      </c>
      <c r="CE33" s="697"/>
      <c r="CF33" s="697"/>
      <c r="CG33" s="697"/>
      <c r="CH33" s="697"/>
      <c r="CI33" s="697"/>
      <c r="CJ33" s="697"/>
      <c r="CK33" s="697"/>
      <c r="CL33" s="697"/>
      <c r="CM33" s="697"/>
      <c r="CN33" s="697"/>
      <c r="CO33" s="697"/>
      <c r="CP33" s="697"/>
      <c r="CQ33" s="698"/>
      <c r="CR33" s="681">
        <v>10958940</v>
      </c>
      <c r="CS33" s="718"/>
      <c r="CT33" s="718"/>
      <c r="CU33" s="718"/>
      <c r="CV33" s="718"/>
      <c r="CW33" s="718"/>
      <c r="CX33" s="718"/>
      <c r="CY33" s="719"/>
      <c r="CZ33" s="686">
        <v>35.4</v>
      </c>
      <c r="DA33" s="716"/>
      <c r="DB33" s="716"/>
      <c r="DC33" s="720"/>
      <c r="DD33" s="690">
        <v>7895732</v>
      </c>
      <c r="DE33" s="718"/>
      <c r="DF33" s="718"/>
      <c r="DG33" s="718"/>
      <c r="DH33" s="718"/>
      <c r="DI33" s="718"/>
      <c r="DJ33" s="718"/>
      <c r="DK33" s="719"/>
      <c r="DL33" s="690">
        <v>6056464</v>
      </c>
      <c r="DM33" s="718"/>
      <c r="DN33" s="718"/>
      <c r="DO33" s="718"/>
      <c r="DP33" s="718"/>
      <c r="DQ33" s="718"/>
      <c r="DR33" s="718"/>
      <c r="DS33" s="718"/>
      <c r="DT33" s="718"/>
      <c r="DU33" s="718"/>
      <c r="DV33" s="719"/>
      <c r="DW33" s="686">
        <v>37.200000000000003</v>
      </c>
      <c r="DX33" s="716"/>
      <c r="DY33" s="716"/>
      <c r="DZ33" s="716"/>
      <c r="EA33" s="716"/>
      <c r="EB33" s="716"/>
      <c r="EC33" s="717"/>
    </row>
    <row r="34" spans="2:133" ht="11.25" customHeight="1" x14ac:dyDescent="0.15">
      <c r="B34" s="678" t="s">
        <v>318</v>
      </c>
      <c r="C34" s="679"/>
      <c r="D34" s="679"/>
      <c r="E34" s="679"/>
      <c r="F34" s="679"/>
      <c r="G34" s="679"/>
      <c r="H34" s="679"/>
      <c r="I34" s="679"/>
      <c r="J34" s="679"/>
      <c r="K34" s="679"/>
      <c r="L34" s="679"/>
      <c r="M34" s="679"/>
      <c r="N34" s="679"/>
      <c r="O34" s="679"/>
      <c r="P34" s="679"/>
      <c r="Q34" s="680"/>
      <c r="R34" s="681">
        <v>78500</v>
      </c>
      <c r="S34" s="682"/>
      <c r="T34" s="682"/>
      <c r="U34" s="682"/>
      <c r="V34" s="682"/>
      <c r="W34" s="682"/>
      <c r="X34" s="682"/>
      <c r="Y34" s="683"/>
      <c r="Z34" s="684">
        <v>0.2</v>
      </c>
      <c r="AA34" s="684"/>
      <c r="AB34" s="684"/>
      <c r="AC34" s="684"/>
      <c r="AD34" s="685">
        <v>14861</v>
      </c>
      <c r="AE34" s="685"/>
      <c r="AF34" s="685"/>
      <c r="AG34" s="685"/>
      <c r="AH34" s="685"/>
      <c r="AI34" s="685"/>
      <c r="AJ34" s="685"/>
      <c r="AK34" s="685"/>
      <c r="AL34" s="686">
        <v>0.1</v>
      </c>
      <c r="AM34" s="687"/>
      <c r="AN34" s="687"/>
      <c r="AO34" s="68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6" t="s">
        <v>319</v>
      </c>
      <c r="CE34" s="697"/>
      <c r="CF34" s="697"/>
      <c r="CG34" s="697"/>
      <c r="CH34" s="697"/>
      <c r="CI34" s="697"/>
      <c r="CJ34" s="697"/>
      <c r="CK34" s="697"/>
      <c r="CL34" s="697"/>
      <c r="CM34" s="697"/>
      <c r="CN34" s="697"/>
      <c r="CO34" s="697"/>
      <c r="CP34" s="697"/>
      <c r="CQ34" s="698"/>
      <c r="CR34" s="681">
        <v>3293253</v>
      </c>
      <c r="CS34" s="682"/>
      <c r="CT34" s="682"/>
      <c r="CU34" s="682"/>
      <c r="CV34" s="682"/>
      <c r="CW34" s="682"/>
      <c r="CX34" s="682"/>
      <c r="CY34" s="683"/>
      <c r="CZ34" s="686">
        <v>10.6</v>
      </c>
      <c r="DA34" s="716"/>
      <c r="DB34" s="716"/>
      <c r="DC34" s="720"/>
      <c r="DD34" s="690">
        <v>2644760</v>
      </c>
      <c r="DE34" s="682"/>
      <c r="DF34" s="682"/>
      <c r="DG34" s="682"/>
      <c r="DH34" s="682"/>
      <c r="DI34" s="682"/>
      <c r="DJ34" s="682"/>
      <c r="DK34" s="683"/>
      <c r="DL34" s="690">
        <v>2310369</v>
      </c>
      <c r="DM34" s="682"/>
      <c r="DN34" s="682"/>
      <c r="DO34" s="682"/>
      <c r="DP34" s="682"/>
      <c r="DQ34" s="682"/>
      <c r="DR34" s="682"/>
      <c r="DS34" s="682"/>
      <c r="DT34" s="682"/>
      <c r="DU34" s="682"/>
      <c r="DV34" s="683"/>
      <c r="DW34" s="686">
        <v>14.2</v>
      </c>
      <c r="DX34" s="716"/>
      <c r="DY34" s="716"/>
      <c r="DZ34" s="716"/>
      <c r="EA34" s="716"/>
      <c r="EB34" s="716"/>
      <c r="EC34" s="717"/>
    </row>
    <row r="35" spans="2:133" ht="11.25" customHeight="1" x14ac:dyDescent="0.15">
      <c r="B35" s="678" t="s">
        <v>320</v>
      </c>
      <c r="C35" s="679"/>
      <c r="D35" s="679"/>
      <c r="E35" s="679"/>
      <c r="F35" s="679"/>
      <c r="G35" s="679"/>
      <c r="H35" s="679"/>
      <c r="I35" s="679"/>
      <c r="J35" s="679"/>
      <c r="K35" s="679"/>
      <c r="L35" s="679"/>
      <c r="M35" s="679"/>
      <c r="N35" s="679"/>
      <c r="O35" s="679"/>
      <c r="P35" s="679"/>
      <c r="Q35" s="680"/>
      <c r="R35" s="681">
        <v>120368</v>
      </c>
      <c r="S35" s="682"/>
      <c r="T35" s="682"/>
      <c r="U35" s="682"/>
      <c r="V35" s="682"/>
      <c r="W35" s="682"/>
      <c r="X35" s="682"/>
      <c r="Y35" s="683"/>
      <c r="Z35" s="684">
        <v>0.4</v>
      </c>
      <c r="AA35" s="684"/>
      <c r="AB35" s="684"/>
      <c r="AC35" s="684"/>
      <c r="AD35" s="685" t="s">
        <v>137</v>
      </c>
      <c r="AE35" s="685"/>
      <c r="AF35" s="685"/>
      <c r="AG35" s="685"/>
      <c r="AH35" s="685"/>
      <c r="AI35" s="685"/>
      <c r="AJ35" s="685"/>
      <c r="AK35" s="685"/>
      <c r="AL35" s="686" t="s">
        <v>232</v>
      </c>
      <c r="AM35" s="687"/>
      <c r="AN35" s="687"/>
      <c r="AO35" s="688"/>
      <c r="AP35" s="233"/>
      <c r="AQ35" s="660" t="s">
        <v>321</v>
      </c>
      <c r="AR35" s="661"/>
      <c r="AS35" s="661"/>
      <c r="AT35" s="661"/>
      <c r="AU35" s="661"/>
      <c r="AV35" s="661"/>
      <c r="AW35" s="661"/>
      <c r="AX35" s="661"/>
      <c r="AY35" s="661"/>
      <c r="AZ35" s="661"/>
      <c r="BA35" s="661"/>
      <c r="BB35" s="661"/>
      <c r="BC35" s="661"/>
      <c r="BD35" s="661"/>
      <c r="BE35" s="661"/>
      <c r="BF35" s="662"/>
      <c r="BG35" s="660" t="s">
        <v>322</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96" t="s">
        <v>323</v>
      </c>
      <c r="CE35" s="697"/>
      <c r="CF35" s="697"/>
      <c r="CG35" s="697"/>
      <c r="CH35" s="697"/>
      <c r="CI35" s="697"/>
      <c r="CJ35" s="697"/>
      <c r="CK35" s="697"/>
      <c r="CL35" s="697"/>
      <c r="CM35" s="697"/>
      <c r="CN35" s="697"/>
      <c r="CO35" s="697"/>
      <c r="CP35" s="697"/>
      <c r="CQ35" s="698"/>
      <c r="CR35" s="681">
        <v>163213</v>
      </c>
      <c r="CS35" s="718"/>
      <c r="CT35" s="718"/>
      <c r="CU35" s="718"/>
      <c r="CV35" s="718"/>
      <c r="CW35" s="718"/>
      <c r="CX35" s="718"/>
      <c r="CY35" s="719"/>
      <c r="CZ35" s="686">
        <v>0.5</v>
      </c>
      <c r="DA35" s="716"/>
      <c r="DB35" s="716"/>
      <c r="DC35" s="720"/>
      <c r="DD35" s="690">
        <v>143726</v>
      </c>
      <c r="DE35" s="718"/>
      <c r="DF35" s="718"/>
      <c r="DG35" s="718"/>
      <c r="DH35" s="718"/>
      <c r="DI35" s="718"/>
      <c r="DJ35" s="718"/>
      <c r="DK35" s="719"/>
      <c r="DL35" s="690">
        <v>143726</v>
      </c>
      <c r="DM35" s="718"/>
      <c r="DN35" s="718"/>
      <c r="DO35" s="718"/>
      <c r="DP35" s="718"/>
      <c r="DQ35" s="718"/>
      <c r="DR35" s="718"/>
      <c r="DS35" s="718"/>
      <c r="DT35" s="718"/>
      <c r="DU35" s="718"/>
      <c r="DV35" s="719"/>
      <c r="DW35" s="686">
        <v>0.9</v>
      </c>
      <c r="DX35" s="716"/>
      <c r="DY35" s="716"/>
      <c r="DZ35" s="716"/>
      <c r="EA35" s="716"/>
      <c r="EB35" s="716"/>
      <c r="EC35" s="717"/>
    </row>
    <row r="36" spans="2:133" ht="11.25" customHeight="1" x14ac:dyDescent="0.15">
      <c r="B36" s="678" t="s">
        <v>324</v>
      </c>
      <c r="C36" s="679"/>
      <c r="D36" s="679"/>
      <c r="E36" s="679"/>
      <c r="F36" s="679"/>
      <c r="G36" s="679"/>
      <c r="H36" s="679"/>
      <c r="I36" s="679"/>
      <c r="J36" s="679"/>
      <c r="K36" s="679"/>
      <c r="L36" s="679"/>
      <c r="M36" s="679"/>
      <c r="N36" s="679"/>
      <c r="O36" s="679"/>
      <c r="P36" s="679"/>
      <c r="Q36" s="680"/>
      <c r="R36" s="681">
        <v>710490</v>
      </c>
      <c r="S36" s="682"/>
      <c r="T36" s="682"/>
      <c r="U36" s="682"/>
      <c r="V36" s="682"/>
      <c r="W36" s="682"/>
      <c r="X36" s="682"/>
      <c r="Y36" s="683"/>
      <c r="Z36" s="684">
        <v>2.2000000000000002</v>
      </c>
      <c r="AA36" s="684"/>
      <c r="AB36" s="684"/>
      <c r="AC36" s="684"/>
      <c r="AD36" s="685" t="s">
        <v>137</v>
      </c>
      <c r="AE36" s="685"/>
      <c r="AF36" s="685"/>
      <c r="AG36" s="685"/>
      <c r="AH36" s="685"/>
      <c r="AI36" s="685"/>
      <c r="AJ36" s="685"/>
      <c r="AK36" s="685"/>
      <c r="AL36" s="686" t="s">
        <v>137</v>
      </c>
      <c r="AM36" s="687"/>
      <c r="AN36" s="687"/>
      <c r="AO36" s="688"/>
      <c r="AP36" s="233"/>
      <c r="AQ36" s="755" t="s">
        <v>325</v>
      </c>
      <c r="AR36" s="756"/>
      <c r="AS36" s="756"/>
      <c r="AT36" s="756"/>
      <c r="AU36" s="756"/>
      <c r="AV36" s="756"/>
      <c r="AW36" s="756"/>
      <c r="AX36" s="756"/>
      <c r="AY36" s="757"/>
      <c r="AZ36" s="670">
        <v>3479432</v>
      </c>
      <c r="BA36" s="671"/>
      <c r="BB36" s="671"/>
      <c r="BC36" s="671"/>
      <c r="BD36" s="671"/>
      <c r="BE36" s="671"/>
      <c r="BF36" s="758"/>
      <c r="BG36" s="692" t="s">
        <v>326</v>
      </c>
      <c r="BH36" s="693"/>
      <c r="BI36" s="693"/>
      <c r="BJ36" s="693"/>
      <c r="BK36" s="693"/>
      <c r="BL36" s="693"/>
      <c r="BM36" s="693"/>
      <c r="BN36" s="693"/>
      <c r="BO36" s="693"/>
      <c r="BP36" s="693"/>
      <c r="BQ36" s="693"/>
      <c r="BR36" s="693"/>
      <c r="BS36" s="693"/>
      <c r="BT36" s="693"/>
      <c r="BU36" s="694"/>
      <c r="BV36" s="670">
        <v>99654</v>
      </c>
      <c r="BW36" s="671"/>
      <c r="BX36" s="671"/>
      <c r="BY36" s="671"/>
      <c r="BZ36" s="671"/>
      <c r="CA36" s="671"/>
      <c r="CB36" s="758"/>
      <c r="CD36" s="696" t="s">
        <v>327</v>
      </c>
      <c r="CE36" s="697"/>
      <c r="CF36" s="697"/>
      <c r="CG36" s="697"/>
      <c r="CH36" s="697"/>
      <c r="CI36" s="697"/>
      <c r="CJ36" s="697"/>
      <c r="CK36" s="697"/>
      <c r="CL36" s="697"/>
      <c r="CM36" s="697"/>
      <c r="CN36" s="697"/>
      <c r="CO36" s="697"/>
      <c r="CP36" s="697"/>
      <c r="CQ36" s="698"/>
      <c r="CR36" s="681">
        <v>3005258</v>
      </c>
      <c r="CS36" s="682"/>
      <c r="CT36" s="682"/>
      <c r="CU36" s="682"/>
      <c r="CV36" s="682"/>
      <c r="CW36" s="682"/>
      <c r="CX36" s="682"/>
      <c r="CY36" s="683"/>
      <c r="CZ36" s="686">
        <v>9.6999999999999993</v>
      </c>
      <c r="DA36" s="716"/>
      <c r="DB36" s="716"/>
      <c r="DC36" s="720"/>
      <c r="DD36" s="690">
        <v>1638095</v>
      </c>
      <c r="DE36" s="682"/>
      <c r="DF36" s="682"/>
      <c r="DG36" s="682"/>
      <c r="DH36" s="682"/>
      <c r="DI36" s="682"/>
      <c r="DJ36" s="682"/>
      <c r="DK36" s="683"/>
      <c r="DL36" s="690">
        <v>963939</v>
      </c>
      <c r="DM36" s="682"/>
      <c r="DN36" s="682"/>
      <c r="DO36" s="682"/>
      <c r="DP36" s="682"/>
      <c r="DQ36" s="682"/>
      <c r="DR36" s="682"/>
      <c r="DS36" s="682"/>
      <c r="DT36" s="682"/>
      <c r="DU36" s="682"/>
      <c r="DV36" s="683"/>
      <c r="DW36" s="686">
        <v>5.9</v>
      </c>
      <c r="DX36" s="716"/>
      <c r="DY36" s="716"/>
      <c r="DZ36" s="716"/>
      <c r="EA36" s="716"/>
      <c r="EB36" s="716"/>
      <c r="EC36" s="717"/>
    </row>
    <row r="37" spans="2:133" ht="11.25" customHeight="1" x14ac:dyDescent="0.15">
      <c r="B37" s="678" t="s">
        <v>328</v>
      </c>
      <c r="C37" s="679"/>
      <c r="D37" s="679"/>
      <c r="E37" s="679"/>
      <c r="F37" s="679"/>
      <c r="G37" s="679"/>
      <c r="H37" s="679"/>
      <c r="I37" s="679"/>
      <c r="J37" s="679"/>
      <c r="K37" s="679"/>
      <c r="L37" s="679"/>
      <c r="M37" s="679"/>
      <c r="N37" s="679"/>
      <c r="O37" s="679"/>
      <c r="P37" s="679"/>
      <c r="Q37" s="680"/>
      <c r="R37" s="681">
        <v>1016096</v>
      </c>
      <c r="S37" s="682"/>
      <c r="T37" s="682"/>
      <c r="U37" s="682"/>
      <c r="V37" s="682"/>
      <c r="W37" s="682"/>
      <c r="X37" s="682"/>
      <c r="Y37" s="683"/>
      <c r="Z37" s="684">
        <v>3.2</v>
      </c>
      <c r="AA37" s="684"/>
      <c r="AB37" s="684"/>
      <c r="AC37" s="684"/>
      <c r="AD37" s="685" t="s">
        <v>136</v>
      </c>
      <c r="AE37" s="685"/>
      <c r="AF37" s="685"/>
      <c r="AG37" s="685"/>
      <c r="AH37" s="685"/>
      <c r="AI37" s="685"/>
      <c r="AJ37" s="685"/>
      <c r="AK37" s="685"/>
      <c r="AL37" s="686" t="s">
        <v>137</v>
      </c>
      <c r="AM37" s="687"/>
      <c r="AN37" s="687"/>
      <c r="AO37" s="688"/>
      <c r="AQ37" s="759" t="s">
        <v>329</v>
      </c>
      <c r="AR37" s="760"/>
      <c r="AS37" s="760"/>
      <c r="AT37" s="760"/>
      <c r="AU37" s="760"/>
      <c r="AV37" s="760"/>
      <c r="AW37" s="760"/>
      <c r="AX37" s="760"/>
      <c r="AY37" s="761"/>
      <c r="AZ37" s="681">
        <v>510000</v>
      </c>
      <c r="BA37" s="682"/>
      <c r="BB37" s="682"/>
      <c r="BC37" s="682"/>
      <c r="BD37" s="718"/>
      <c r="BE37" s="718"/>
      <c r="BF37" s="748"/>
      <c r="BG37" s="696" t="s">
        <v>330</v>
      </c>
      <c r="BH37" s="697"/>
      <c r="BI37" s="697"/>
      <c r="BJ37" s="697"/>
      <c r="BK37" s="697"/>
      <c r="BL37" s="697"/>
      <c r="BM37" s="697"/>
      <c r="BN37" s="697"/>
      <c r="BO37" s="697"/>
      <c r="BP37" s="697"/>
      <c r="BQ37" s="697"/>
      <c r="BR37" s="697"/>
      <c r="BS37" s="697"/>
      <c r="BT37" s="697"/>
      <c r="BU37" s="698"/>
      <c r="BV37" s="681">
        <v>-21877</v>
      </c>
      <c r="BW37" s="682"/>
      <c r="BX37" s="682"/>
      <c r="BY37" s="682"/>
      <c r="BZ37" s="682"/>
      <c r="CA37" s="682"/>
      <c r="CB37" s="691"/>
      <c r="CD37" s="696" t="s">
        <v>331</v>
      </c>
      <c r="CE37" s="697"/>
      <c r="CF37" s="697"/>
      <c r="CG37" s="697"/>
      <c r="CH37" s="697"/>
      <c r="CI37" s="697"/>
      <c r="CJ37" s="697"/>
      <c r="CK37" s="697"/>
      <c r="CL37" s="697"/>
      <c r="CM37" s="697"/>
      <c r="CN37" s="697"/>
      <c r="CO37" s="697"/>
      <c r="CP37" s="697"/>
      <c r="CQ37" s="698"/>
      <c r="CR37" s="681">
        <v>1432815</v>
      </c>
      <c r="CS37" s="718"/>
      <c r="CT37" s="718"/>
      <c r="CU37" s="718"/>
      <c r="CV37" s="718"/>
      <c r="CW37" s="718"/>
      <c r="CX37" s="718"/>
      <c r="CY37" s="719"/>
      <c r="CZ37" s="686">
        <v>4.5999999999999996</v>
      </c>
      <c r="DA37" s="716"/>
      <c r="DB37" s="716"/>
      <c r="DC37" s="720"/>
      <c r="DD37" s="690">
        <v>540715</v>
      </c>
      <c r="DE37" s="718"/>
      <c r="DF37" s="718"/>
      <c r="DG37" s="718"/>
      <c r="DH37" s="718"/>
      <c r="DI37" s="718"/>
      <c r="DJ37" s="718"/>
      <c r="DK37" s="719"/>
      <c r="DL37" s="690">
        <v>328790</v>
      </c>
      <c r="DM37" s="718"/>
      <c r="DN37" s="718"/>
      <c r="DO37" s="718"/>
      <c r="DP37" s="718"/>
      <c r="DQ37" s="718"/>
      <c r="DR37" s="718"/>
      <c r="DS37" s="718"/>
      <c r="DT37" s="718"/>
      <c r="DU37" s="718"/>
      <c r="DV37" s="719"/>
      <c r="DW37" s="686">
        <v>2</v>
      </c>
      <c r="DX37" s="716"/>
      <c r="DY37" s="716"/>
      <c r="DZ37" s="716"/>
      <c r="EA37" s="716"/>
      <c r="EB37" s="716"/>
      <c r="EC37" s="717"/>
    </row>
    <row r="38" spans="2:133" ht="11.25" customHeight="1" x14ac:dyDescent="0.15">
      <c r="B38" s="678" t="s">
        <v>332</v>
      </c>
      <c r="C38" s="679"/>
      <c r="D38" s="679"/>
      <c r="E38" s="679"/>
      <c r="F38" s="679"/>
      <c r="G38" s="679"/>
      <c r="H38" s="679"/>
      <c r="I38" s="679"/>
      <c r="J38" s="679"/>
      <c r="K38" s="679"/>
      <c r="L38" s="679"/>
      <c r="M38" s="679"/>
      <c r="N38" s="679"/>
      <c r="O38" s="679"/>
      <c r="P38" s="679"/>
      <c r="Q38" s="680"/>
      <c r="R38" s="681">
        <v>818063</v>
      </c>
      <c r="S38" s="682"/>
      <c r="T38" s="682"/>
      <c r="U38" s="682"/>
      <c r="V38" s="682"/>
      <c r="W38" s="682"/>
      <c r="X38" s="682"/>
      <c r="Y38" s="683"/>
      <c r="Z38" s="684">
        <v>2.5</v>
      </c>
      <c r="AA38" s="684"/>
      <c r="AB38" s="684"/>
      <c r="AC38" s="684"/>
      <c r="AD38" s="685">
        <v>947</v>
      </c>
      <c r="AE38" s="685"/>
      <c r="AF38" s="685"/>
      <c r="AG38" s="685"/>
      <c r="AH38" s="685"/>
      <c r="AI38" s="685"/>
      <c r="AJ38" s="685"/>
      <c r="AK38" s="685"/>
      <c r="AL38" s="686">
        <v>0</v>
      </c>
      <c r="AM38" s="687"/>
      <c r="AN38" s="687"/>
      <c r="AO38" s="688"/>
      <c r="AQ38" s="759" t="s">
        <v>333</v>
      </c>
      <c r="AR38" s="760"/>
      <c r="AS38" s="760"/>
      <c r="AT38" s="760"/>
      <c r="AU38" s="760"/>
      <c r="AV38" s="760"/>
      <c r="AW38" s="760"/>
      <c r="AX38" s="760"/>
      <c r="AY38" s="761"/>
      <c r="AZ38" s="681">
        <v>93489</v>
      </c>
      <c r="BA38" s="682"/>
      <c r="BB38" s="682"/>
      <c r="BC38" s="682"/>
      <c r="BD38" s="718"/>
      <c r="BE38" s="718"/>
      <c r="BF38" s="748"/>
      <c r="BG38" s="696" t="s">
        <v>334</v>
      </c>
      <c r="BH38" s="697"/>
      <c r="BI38" s="697"/>
      <c r="BJ38" s="697"/>
      <c r="BK38" s="697"/>
      <c r="BL38" s="697"/>
      <c r="BM38" s="697"/>
      <c r="BN38" s="697"/>
      <c r="BO38" s="697"/>
      <c r="BP38" s="697"/>
      <c r="BQ38" s="697"/>
      <c r="BR38" s="697"/>
      <c r="BS38" s="697"/>
      <c r="BT38" s="697"/>
      <c r="BU38" s="698"/>
      <c r="BV38" s="681">
        <v>9283</v>
      </c>
      <c r="BW38" s="682"/>
      <c r="BX38" s="682"/>
      <c r="BY38" s="682"/>
      <c r="BZ38" s="682"/>
      <c r="CA38" s="682"/>
      <c r="CB38" s="691"/>
      <c r="CD38" s="696" t="s">
        <v>335</v>
      </c>
      <c r="CE38" s="697"/>
      <c r="CF38" s="697"/>
      <c r="CG38" s="697"/>
      <c r="CH38" s="697"/>
      <c r="CI38" s="697"/>
      <c r="CJ38" s="697"/>
      <c r="CK38" s="697"/>
      <c r="CL38" s="697"/>
      <c r="CM38" s="697"/>
      <c r="CN38" s="697"/>
      <c r="CO38" s="697"/>
      <c r="CP38" s="697"/>
      <c r="CQ38" s="698"/>
      <c r="CR38" s="681">
        <v>3385943</v>
      </c>
      <c r="CS38" s="682"/>
      <c r="CT38" s="682"/>
      <c r="CU38" s="682"/>
      <c r="CV38" s="682"/>
      <c r="CW38" s="682"/>
      <c r="CX38" s="682"/>
      <c r="CY38" s="683"/>
      <c r="CZ38" s="686">
        <v>10.9</v>
      </c>
      <c r="DA38" s="716"/>
      <c r="DB38" s="716"/>
      <c r="DC38" s="720"/>
      <c r="DD38" s="690">
        <v>2835501</v>
      </c>
      <c r="DE38" s="682"/>
      <c r="DF38" s="682"/>
      <c r="DG38" s="682"/>
      <c r="DH38" s="682"/>
      <c r="DI38" s="682"/>
      <c r="DJ38" s="682"/>
      <c r="DK38" s="683"/>
      <c r="DL38" s="690">
        <v>2638430</v>
      </c>
      <c r="DM38" s="682"/>
      <c r="DN38" s="682"/>
      <c r="DO38" s="682"/>
      <c r="DP38" s="682"/>
      <c r="DQ38" s="682"/>
      <c r="DR38" s="682"/>
      <c r="DS38" s="682"/>
      <c r="DT38" s="682"/>
      <c r="DU38" s="682"/>
      <c r="DV38" s="683"/>
      <c r="DW38" s="686">
        <v>16.2</v>
      </c>
      <c r="DX38" s="716"/>
      <c r="DY38" s="716"/>
      <c r="DZ38" s="716"/>
      <c r="EA38" s="716"/>
      <c r="EB38" s="716"/>
      <c r="EC38" s="717"/>
    </row>
    <row r="39" spans="2:133" ht="11.25" customHeight="1" x14ac:dyDescent="0.15">
      <c r="B39" s="678" t="s">
        <v>336</v>
      </c>
      <c r="C39" s="679"/>
      <c r="D39" s="679"/>
      <c r="E39" s="679"/>
      <c r="F39" s="679"/>
      <c r="G39" s="679"/>
      <c r="H39" s="679"/>
      <c r="I39" s="679"/>
      <c r="J39" s="679"/>
      <c r="K39" s="679"/>
      <c r="L39" s="679"/>
      <c r="M39" s="679"/>
      <c r="N39" s="679"/>
      <c r="O39" s="679"/>
      <c r="P39" s="679"/>
      <c r="Q39" s="680"/>
      <c r="R39" s="681">
        <v>3965039</v>
      </c>
      <c r="S39" s="682"/>
      <c r="T39" s="682"/>
      <c r="U39" s="682"/>
      <c r="V39" s="682"/>
      <c r="W39" s="682"/>
      <c r="X39" s="682"/>
      <c r="Y39" s="683"/>
      <c r="Z39" s="684">
        <v>12.3</v>
      </c>
      <c r="AA39" s="684"/>
      <c r="AB39" s="684"/>
      <c r="AC39" s="684"/>
      <c r="AD39" s="685" t="s">
        <v>137</v>
      </c>
      <c r="AE39" s="685"/>
      <c r="AF39" s="685"/>
      <c r="AG39" s="685"/>
      <c r="AH39" s="685"/>
      <c r="AI39" s="685"/>
      <c r="AJ39" s="685"/>
      <c r="AK39" s="685"/>
      <c r="AL39" s="686" t="s">
        <v>137</v>
      </c>
      <c r="AM39" s="687"/>
      <c r="AN39" s="687"/>
      <c r="AO39" s="688"/>
      <c r="AQ39" s="759" t="s">
        <v>337</v>
      </c>
      <c r="AR39" s="760"/>
      <c r="AS39" s="760"/>
      <c r="AT39" s="760"/>
      <c r="AU39" s="760"/>
      <c r="AV39" s="760"/>
      <c r="AW39" s="760"/>
      <c r="AX39" s="760"/>
      <c r="AY39" s="761"/>
      <c r="AZ39" s="681" t="s">
        <v>137</v>
      </c>
      <c r="BA39" s="682"/>
      <c r="BB39" s="682"/>
      <c r="BC39" s="682"/>
      <c r="BD39" s="718"/>
      <c r="BE39" s="718"/>
      <c r="BF39" s="748"/>
      <c r="BG39" s="696" t="s">
        <v>338</v>
      </c>
      <c r="BH39" s="697"/>
      <c r="BI39" s="697"/>
      <c r="BJ39" s="697"/>
      <c r="BK39" s="697"/>
      <c r="BL39" s="697"/>
      <c r="BM39" s="697"/>
      <c r="BN39" s="697"/>
      <c r="BO39" s="697"/>
      <c r="BP39" s="697"/>
      <c r="BQ39" s="697"/>
      <c r="BR39" s="697"/>
      <c r="BS39" s="697"/>
      <c r="BT39" s="697"/>
      <c r="BU39" s="698"/>
      <c r="BV39" s="681">
        <v>16596</v>
      </c>
      <c r="BW39" s="682"/>
      <c r="BX39" s="682"/>
      <c r="BY39" s="682"/>
      <c r="BZ39" s="682"/>
      <c r="CA39" s="682"/>
      <c r="CB39" s="691"/>
      <c r="CD39" s="696" t="s">
        <v>339</v>
      </c>
      <c r="CE39" s="697"/>
      <c r="CF39" s="697"/>
      <c r="CG39" s="697"/>
      <c r="CH39" s="697"/>
      <c r="CI39" s="697"/>
      <c r="CJ39" s="697"/>
      <c r="CK39" s="697"/>
      <c r="CL39" s="697"/>
      <c r="CM39" s="697"/>
      <c r="CN39" s="697"/>
      <c r="CO39" s="697"/>
      <c r="CP39" s="697"/>
      <c r="CQ39" s="698"/>
      <c r="CR39" s="681">
        <v>659173</v>
      </c>
      <c r="CS39" s="718"/>
      <c r="CT39" s="718"/>
      <c r="CU39" s="718"/>
      <c r="CV39" s="718"/>
      <c r="CW39" s="718"/>
      <c r="CX39" s="718"/>
      <c r="CY39" s="719"/>
      <c r="CZ39" s="686">
        <v>2.1</v>
      </c>
      <c r="DA39" s="716"/>
      <c r="DB39" s="716"/>
      <c r="DC39" s="720"/>
      <c r="DD39" s="690">
        <v>633650</v>
      </c>
      <c r="DE39" s="718"/>
      <c r="DF39" s="718"/>
      <c r="DG39" s="718"/>
      <c r="DH39" s="718"/>
      <c r="DI39" s="718"/>
      <c r="DJ39" s="718"/>
      <c r="DK39" s="719"/>
      <c r="DL39" s="690" t="s">
        <v>232</v>
      </c>
      <c r="DM39" s="718"/>
      <c r="DN39" s="718"/>
      <c r="DO39" s="718"/>
      <c r="DP39" s="718"/>
      <c r="DQ39" s="718"/>
      <c r="DR39" s="718"/>
      <c r="DS39" s="718"/>
      <c r="DT39" s="718"/>
      <c r="DU39" s="718"/>
      <c r="DV39" s="719"/>
      <c r="DW39" s="686" t="s">
        <v>232</v>
      </c>
      <c r="DX39" s="716"/>
      <c r="DY39" s="716"/>
      <c r="DZ39" s="716"/>
      <c r="EA39" s="716"/>
      <c r="EB39" s="716"/>
      <c r="EC39" s="717"/>
    </row>
    <row r="40" spans="2:133" ht="11.25" customHeight="1" x14ac:dyDescent="0.15">
      <c r="B40" s="678" t="s">
        <v>340</v>
      </c>
      <c r="C40" s="679"/>
      <c r="D40" s="679"/>
      <c r="E40" s="679"/>
      <c r="F40" s="679"/>
      <c r="G40" s="679"/>
      <c r="H40" s="679"/>
      <c r="I40" s="679"/>
      <c r="J40" s="679"/>
      <c r="K40" s="679"/>
      <c r="L40" s="679"/>
      <c r="M40" s="679"/>
      <c r="N40" s="679"/>
      <c r="O40" s="679"/>
      <c r="P40" s="679"/>
      <c r="Q40" s="680"/>
      <c r="R40" s="681" t="s">
        <v>137</v>
      </c>
      <c r="S40" s="682"/>
      <c r="T40" s="682"/>
      <c r="U40" s="682"/>
      <c r="V40" s="682"/>
      <c r="W40" s="682"/>
      <c r="X40" s="682"/>
      <c r="Y40" s="683"/>
      <c r="Z40" s="684" t="s">
        <v>232</v>
      </c>
      <c r="AA40" s="684"/>
      <c r="AB40" s="684"/>
      <c r="AC40" s="684"/>
      <c r="AD40" s="685" t="s">
        <v>137</v>
      </c>
      <c r="AE40" s="685"/>
      <c r="AF40" s="685"/>
      <c r="AG40" s="685"/>
      <c r="AH40" s="685"/>
      <c r="AI40" s="685"/>
      <c r="AJ40" s="685"/>
      <c r="AK40" s="685"/>
      <c r="AL40" s="686" t="s">
        <v>137</v>
      </c>
      <c r="AM40" s="687"/>
      <c r="AN40" s="687"/>
      <c r="AO40" s="688"/>
      <c r="AQ40" s="759" t="s">
        <v>341</v>
      </c>
      <c r="AR40" s="760"/>
      <c r="AS40" s="760"/>
      <c r="AT40" s="760"/>
      <c r="AU40" s="760"/>
      <c r="AV40" s="760"/>
      <c r="AW40" s="760"/>
      <c r="AX40" s="760"/>
      <c r="AY40" s="761"/>
      <c r="AZ40" s="681" t="s">
        <v>232</v>
      </c>
      <c r="BA40" s="682"/>
      <c r="BB40" s="682"/>
      <c r="BC40" s="682"/>
      <c r="BD40" s="718"/>
      <c r="BE40" s="718"/>
      <c r="BF40" s="748"/>
      <c r="BG40" s="762" t="s">
        <v>342</v>
      </c>
      <c r="BH40" s="763"/>
      <c r="BI40" s="763"/>
      <c r="BJ40" s="763"/>
      <c r="BK40" s="763"/>
      <c r="BL40" s="234"/>
      <c r="BM40" s="697" t="s">
        <v>343</v>
      </c>
      <c r="BN40" s="697"/>
      <c r="BO40" s="697"/>
      <c r="BP40" s="697"/>
      <c r="BQ40" s="697"/>
      <c r="BR40" s="697"/>
      <c r="BS40" s="697"/>
      <c r="BT40" s="697"/>
      <c r="BU40" s="698"/>
      <c r="BV40" s="681">
        <v>98</v>
      </c>
      <c r="BW40" s="682"/>
      <c r="BX40" s="682"/>
      <c r="BY40" s="682"/>
      <c r="BZ40" s="682"/>
      <c r="CA40" s="682"/>
      <c r="CB40" s="691"/>
      <c r="CD40" s="696" t="s">
        <v>344</v>
      </c>
      <c r="CE40" s="697"/>
      <c r="CF40" s="697"/>
      <c r="CG40" s="697"/>
      <c r="CH40" s="697"/>
      <c r="CI40" s="697"/>
      <c r="CJ40" s="697"/>
      <c r="CK40" s="697"/>
      <c r="CL40" s="697"/>
      <c r="CM40" s="697"/>
      <c r="CN40" s="697"/>
      <c r="CO40" s="697"/>
      <c r="CP40" s="697"/>
      <c r="CQ40" s="698"/>
      <c r="CR40" s="681">
        <v>452100</v>
      </c>
      <c r="CS40" s="682"/>
      <c r="CT40" s="682"/>
      <c r="CU40" s="682"/>
      <c r="CV40" s="682"/>
      <c r="CW40" s="682"/>
      <c r="CX40" s="682"/>
      <c r="CY40" s="683"/>
      <c r="CZ40" s="686">
        <v>1.5</v>
      </c>
      <c r="DA40" s="716"/>
      <c r="DB40" s="716"/>
      <c r="DC40" s="720"/>
      <c r="DD40" s="690" t="s">
        <v>232</v>
      </c>
      <c r="DE40" s="682"/>
      <c r="DF40" s="682"/>
      <c r="DG40" s="682"/>
      <c r="DH40" s="682"/>
      <c r="DI40" s="682"/>
      <c r="DJ40" s="682"/>
      <c r="DK40" s="683"/>
      <c r="DL40" s="690" t="s">
        <v>137</v>
      </c>
      <c r="DM40" s="682"/>
      <c r="DN40" s="682"/>
      <c r="DO40" s="682"/>
      <c r="DP40" s="682"/>
      <c r="DQ40" s="682"/>
      <c r="DR40" s="682"/>
      <c r="DS40" s="682"/>
      <c r="DT40" s="682"/>
      <c r="DU40" s="682"/>
      <c r="DV40" s="683"/>
      <c r="DW40" s="686" t="s">
        <v>137</v>
      </c>
      <c r="DX40" s="716"/>
      <c r="DY40" s="716"/>
      <c r="DZ40" s="716"/>
      <c r="EA40" s="716"/>
      <c r="EB40" s="716"/>
      <c r="EC40" s="717"/>
    </row>
    <row r="41" spans="2:133" ht="11.25" customHeight="1" x14ac:dyDescent="0.15">
      <c r="B41" s="678" t="s">
        <v>345</v>
      </c>
      <c r="C41" s="679"/>
      <c r="D41" s="679"/>
      <c r="E41" s="679"/>
      <c r="F41" s="679"/>
      <c r="G41" s="679"/>
      <c r="H41" s="679"/>
      <c r="I41" s="679"/>
      <c r="J41" s="679"/>
      <c r="K41" s="679"/>
      <c r="L41" s="679"/>
      <c r="M41" s="679"/>
      <c r="N41" s="679"/>
      <c r="O41" s="679"/>
      <c r="P41" s="679"/>
      <c r="Q41" s="680"/>
      <c r="R41" s="681">
        <v>638339</v>
      </c>
      <c r="S41" s="682"/>
      <c r="T41" s="682"/>
      <c r="U41" s="682"/>
      <c r="V41" s="682"/>
      <c r="W41" s="682"/>
      <c r="X41" s="682"/>
      <c r="Y41" s="683"/>
      <c r="Z41" s="684">
        <v>2</v>
      </c>
      <c r="AA41" s="684"/>
      <c r="AB41" s="684"/>
      <c r="AC41" s="684"/>
      <c r="AD41" s="685" t="s">
        <v>137</v>
      </c>
      <c r="AE41" s="685"/>
      <c r="AF41" s="685"/>
      <c r="AG41" s="685"/>
      <c r="AH41" s="685"/>
      <c r="AI41" s="685"/>
      <c r="AJ41" s="685"/>
      <c r="AK41" s="685"/>
      <c r="AL41" s="686" t="s">
        <v>137</v>
      </c>
      <c r="AM41" s="687"/>
      <c r="AN41" s="687"/>
      <c r="AO41" s="688"/>
      <c r="AQ41" s="759" t="s">
        <v>346</v>
      </c>
      <c r="AR41" s="760"/>
      <c r="AS41" s="760"/>
      <c r="AT41" s="760"/>
      <c r="AU41" s="760"/>
      <c r="AV41" s="760"/>
      <c r="AW41" s="760"/>
      <c r="AX41" s="760"/>
      <c r="AY41" s="761"/>
      <c r="AZ41" s="681">
        <v>709573</v>
      </c>
      <c r="BA41" s="682"/>
      <c r="BB41" s="682"/>
      <c r="BC41" s="682"/>
      <c r="BD41" s="718"/>
      <c r="BE41" s="718"/>
      <c r="BF41" s="748"/>
      <c r="BG41" s="762"/>
      <c r="BH41" s="763"/>
      <c r="BI41" s="763"/>
      <c r="BJ41" s="763"/>
      <c r="BK41" s="763"/>
      <c r="BL41" s="234"/>
      <c r="BM41" s="697" t="s">
        <v>347</v>
      </c>
      <c r="BN41" s="697"/>
      <c r="BO41" s="697"/>
      <c r="BP41" s="697"/>
      <c r="BQ41" s="697"/>
      <c r="BR41" s="697"/>
      <c r="BS41" s="697"/>
      <c r="BT41" s="697"/>
      <c r="BU41" s="698"/>
      <c r="BV41" s="681" t="s">
        <v>137</v>
      </c>
      <c r="BW41" s="682"/>
      <c r="BX41" s="682"/>
      <c r="BY41" s="682"/>
      <c r="BZ41" s="682"/>
      <c r="CA41" s="682"/>
      <c r="CB41" s="691"/>
      <c r="CD41" s="696" t="s">
        <v>348</v>
      </c>
      <c r="CE41" s="697"/>
      <c r="CF41" s="697"/>
      <c r="CG41" s="697"/>
      <c r="CH41" s="697"/>
      <c r="CI41" s="697"/>
      <c r="CJ41" s="697"/>
      <c r="CK41" s="697"/>
      <c r="CL41" s="697"/>
      <c r="CM41" s="697"/>
      <c r="CN41" s="697"/>
      <c r="CO41" s="697"/>
      <c r="CP41" s="697"/>
      <c r="CQ41" s="698"/>
      <c r="CR41" s="681" t="s">
        <v>137</v>
      </c>
      <c r="CS41" s="718"/>
      <c r="CT41" s="718"/>
      <c r="CU41" s="718"/>
      <c r="CV41" s="718"/>
      <c r="CW41" s="718"/>
      <c r="CX41" s="718"/>
      <c r="CY41" s="719"/>
      <c r="CZ41" s="686" t="s">
        <v>137</v>
      </c>
      <c r="DA41" s="716"/>
      <c r="DB41" s="716"/>
      <c r="DC41" s="720"/>
      <c r="DD41" s="690" t="s">
        <v>232</v>
      </c>
      <c r="DE41" s="718"/>
      <c r="DF41" s="718"/>
      <c r="DG41" s="718"/>
      <c r="DH41" s="718"/>
      <c r="DI41" s="718"/>
      <c r="DJ41" s="718"/>
      <c r="DK41" s="719"/>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30" t="s">
        <v>349</v>
      </c>
      <c r="C42" s="731"/>
      <c r="D42" s="731"/>
      <c r="E42" s="731"/>
      <c r="F42" s="731"/>
      <c r="G42" s="731"/>
      <c r="H42" s="731"/>
      <c r="I42" s="731"/>
      <c r="J42" s="731"/>
      <c r="K42" s="731"/>
      <c r="L42" s="731"/>
      <c r="M42" s="731"/>
      <c r="N42" s="731"/>
      <c r="O42" s="731"/>
      <c r="P42" s="731"/>
      <c r="Q42" s="732"/>
      <c r="R42" s="766">
        <v>32193413</v>
      </c>
      <c r="S42" s="767"/>
      <c r="T42" s="767"/>
      <c r="U42" s="767"/>
      <c r="V42" s="767"/>
      <c r="W42" s="767"/>
      <c r="X42" s="767"/>
      <c r="Y42" s="775"/>
      <c r="Z42" s="776">
        <v>100</v>
      </c>
      <c r="AA42" s="776"/>
      <c r="AB42" s="776"/>
      <c r="AC42" s="776"/>
      <c r="AD42" s="777">
        <v>15640057</v>
      </c>
      <c r="AE42" s="777"/>
      <c r="AF42" s="777"/>
      <c r="AG42" s="777"/>
      <c r="AH42" s="777"/>
      <c r="AI42" s="777"/>
      <c r="AJ42" s="777"/>
      <c r="AK42" s="777"/>
      <c r="AL42" s="778">
        <v>100</v>
      </c>
      <c r="AM42" s="753"/>
      <c r="AN42" s="753"/>
      <c r="AO42" s="779"/>
      <c r="AQ42" s="780" t="s">
        <v>350</v>
      </c>
      <c r="AR42" s="781"/>
      <c r="AS42" s="781"/>
      <c r="AT42" s="781"/>
      <c r="AU42" s="781"/>
      <c r="AV42" s="781"/>
      <c r="AW42" s="781"/>
      <c r="AX42" s="781"/>
      <c r="AY42" s="782"/>
      <c r="AZ42" s="766">
        <v>2166370</v>
      </c>
      <c r="BA42" s="767"/>
      <c r="BB42" s="767"/>
      <c r="BC42" s="767"/>
      <c r="BD42" s="752"/>
      <c r="BE42" s="752"/>
      <c r="BF42" s="754"/>
      <c r="BG42" s="764"/>
      <c r="BH42" s="765"/>
      <c r="BI42" s="765"/>
      <c r="BJ42" s="765"/>
      <c r="BK42" s="765"/>
      <c r="BL42" s="235"/>
      <c r="BM42" s="707" t="s">
        <v>351</v>
      </c>
      <c r="BN42" s="707"/>
      <c r="BO42" s="707"/>
      <c r="BP42" s="707"/>
      <c r="BQ42" s="707"/>
      <c r="BR42" s="707"/>
      <c r="BS42" s="707"/>
      <c r="BT42" s="707"/>
      <c r="BU42" s="708"/>
      <c r="BV42" s="766">
        <v>365</v>
      </c>
      <c r="BW42" s="767"/>
      <c r="BX42" s="767"/>
      <c r="BY42" s="767"/>
      <c r="BZ42" s="767"/>
      <c r="CA42" s="767"/>
      <c r="CB42" s="774"/>
      <c r="CD42" s="678" t="s">
        <v>352</v>
      </c>
      <c r="CE42" s="679"/>
      <c r="CF42" s="679"/>
      <c r="CG42" s="679"/>
      <c r="CH42" s="679"/>
      <c r="CI42" s="679"/>
      <c r="CJ42" s="679"/>
      <c r="CK42" s="679"/>
      <c r="CL42" s="679"/>
      <c r="CM42" s="679"/>
      <c r="CN42" s="679"/>
      <c r="CO42" s="679"/>
      <c r="CP42" s="679"/>
      <c r="CQ42" s="680"/>
      <c r="CR42" s="681">
        <v>4586692</v>
      </c>
      <c r="CS42" s="682"/>
      <c r="CT42" s="682"/>
      <c r="CU42" s="682"/>
      <c r="CV42" s="682"/>
      <c r="CW42" s="682"/>
      <c r="CX42" s="682"/>
      <c r="CY42" s="683"/>
      <c r="CZ42" s="686">
        <v>14.8</v>
      </c>
      <c r="DA42" s="687"/>
      <c r="DB42" s="687"/>
      <c r="DC42" s="699"/>
      <c r="DD42" s="690">
        <v>1047375</v>
      </c>
      <c r="DE42" s="682"/>
      <c r="DF42" s="682"/>
      <c r="DG42" s="682"/>
      <c r="DH42" s="682"/>
      <c r="DI42" s="682"/>
      <c r="DJ42" s="682"/>
      <c r="DK42" s="683"/>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6"/>
      <c r="BW43" s="236"/>
      <c r="BX43" s="236"/>
      <c r="BY43" s="236"/>
      <c r="BZ43" s="236"/>
      <c r="CA43" s="236"/>
      <c r="CB43" s="236"/>
      <c r="CD43" s="678" t="s">
        <v>353</v>
      </c>
      <c r="CE43" s="679"/>
      <c r="CF43" s="679"/>
      <c r="CG43" s="679"/>
      <c r="CH43" s="679"/>
      <c r="CI43" s="679"/>
      <c r="CJ43" s="679"/>
      <c r="CK43" s="679"/>
      <c r="CL43" s="679"/>
      <c r="CM43" s="679"/>
      <c r="CN43" s="679"/>
      <c r="CO43" s="679"/>
      <c r="CP43" s="679"/>
      <c r="CQ43" s="680"/>
      <c r="CR43" s="681">
        <v>67027</v>
      </c>
      <c r="CS43" s="718"/>
      <c r="CT43" s="718"/>
      <c r="CU43" s="718"/>
      <c r="CV43" s="718"/>
      <c r="CW43" s="718"/>
      <c r="CX43" s="718"/>
      <c r="CY43" s="719"/>
      <c r="CZ43" s="686">
        <v>0.2</v>
      </c>
      <c r="DA43" s="716"/>
      <c r="DB43" s="716"/>
      <c r="DC43" s="720"/>
      <c r="DD43" s="690">
        <v>67027</v>
      </c>
      <c r="DE43" s="718"/>
      <c r="DF43" s="718"/>
      <c r="DG43" s="718"/>
      <c r="DH43" s="718"/>
      <c r="DI43" s="718"/>
      <c r="DJ43" s="718"/>
      <c r="DK43" s="719"/>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3" t="s">
        <v>302</v>
      </c>
      <c r="CE44" s="794"/>
      <c r="CF44" s="678" t="s">
        <v>354</v>
      </c>
      <c r="CG44" s="679"/>
      <c r="CH44" s="679"/>
      <c r="CI44" s="679"/>
      <c r="CJ44" s="679"/>
      <c r="CK44" s="679"/>
      <c r="CL44" s="679"/>
      <c r="CM44" s="679"/>
      <c r="CN44" s="679"/>
      <c r="CO44" s="679"/>
      <c r="CP44" s="679"/>
      <c r="CQ44" s="680"/>
      <c r="CR44" s="681">
        <v>4461852</v>
      </c>
      <c r="CS44" s="682"/>
      <c r="CT44" s="682"/>
      <c r="CU44" s="682"/>
      <c r="CV44" s="682"/>
      <c r="CW44" s="682"/>
      <c r="CX44" s="682"/>
      <c r="CY44" s="683"/>
      <c r="CZ44" s="686">
        <v>14.4</v>
      </c>
      <c r="DA44" s="687"/>
      <c r="DB44" s="687"/>
      <c r="DC44" s="699"/>
      <c r="DD44" s="690">
        <v>1022765</v>
      </c>
      <c r="DE44" s="682"/>
      <c r="DF44" s="682"/>
      <c r="DG44" s="682"/>
      <c r="DH44" s="682"/>
      <c r="DI44" s="682"/>
      <c r="DJ44" s="682"/>
      <c r="DK44" s="683"/>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5"/>
      <c r="CE45" s="796"/>
      <c r="CF45" s="678" t="s">
        <v>355</v>
      </c>
      <c r="CG45" s="679"/>
      <c r="CH45" s="679"/>
      <c r="CI45" s="679"/>
      <c r="CJ45" s="679"/>
      <c r="CK45" s="679"/>
      <c r="CL45" s="679"/>
      <c r="CM45" s="679"/>
      <c r="CN45" s="679"/>
      <c r="CO45" s="679"/>
      <c r="CP45" s="679"/>
      <c r="CQ45" s="680"/>
      <c r="CR45" s="681">
        <v>1680499</v>
      </c>
      <c r="CS45" s="718"/>
      <c r="CT45" s="718"/>
      <c r="CU45" s="718"/>
      <c r="CV45" s="718"/>
      <c r="CW45" s="718"/>
      <c r="CX45" s="718"/>
      <c r="CY45" s="719"/>
      <c r="CZ45" s="686">
        <v>5.4</v>
      </c>
      <c r="DA45" s="716"/>
      <c r="DB45" s="716"/>
      <c r="DC45" s="720"/>
      <c r="DD45" s="690">
        <v>189252</v>
      </c>
      <c r="DE45" s="718"/>
      <c r="DF45" s="718"/>
      <c r="DG45" s="718"/>
      <c r="DH45" s="718"/>
      <c r="DI45" s="718"/>
      <c r="DJ45" s="718"/>
      <c r="DK45" s="719"/>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28" t="s">
        <v>356</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5"/>
      <c r="CE46" s="796"/>
      <c r="CF46" s="678" t="s">
        <v>357</v>
      </c>
      <c r="CG46" s="679"/>
      <c r="CH46" s="679"/>
      <c r="CI46" s="679"/>
      <c r="CJ46" s="679"/>
      <c r="CK46" s="679"/>
      <c r="CL46" s="679"/>
      <c r="CM46" s="679"/>
      <c r="CN46" s="679"/>
      <c r="CO46" s="679"/>
      <c r="CP46" s="679"/>
      <c r="CQ46" s="680"/>
      <c r="CR46" s="681">
        <v>2394469</v>
      </c>
      <c r="CS46" s="682"/>
      <c r="CT46" s="682"/>
      <c r="CU46" s="682"/>
      <c r="CV46" s="682"/>
      <c r="CW46" s="682"/>
      <c r="CX46" s="682"/>
      <c r="CY46" s="683"/>
      <c r="CZ46" s="686">
        <v>7.7</v>
      </c>
      <c r="DA46" s="687"/>
      <c r="DB46" s="687"/>
      <c r="DC46" s="699"/>
      <c r="DD46" s="690">
        <v>723692</v>
      </c>
      <c r="DE46" s="682"/>
      <c r="DF46" s="682"/>
      <c r="DG46" s="682"/>
      <c r="DH46" s="682"/>
      <c r="DI46" s="682"/>
      <c r="DJ46" s="682"/>
      <c r="DK46" s="683"/>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38" t="s">
        <v>358</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5"/>
      <c r="CE47" s="796"/>
      <c r="CF47" s="678" t="s">
        <v>359</v>
      </c>
      <c r="CG47" s="679"/>
      <c r="CH47" s="679"/>
      <c r="CI47" s="679"/>
      <c r="CJ47" s="679"/>
      <c r="CK47" s="679"/>
      <c r="CL47" s="679"/>
      <c r="CM47" s="679"/>
      <c r="CN47" s="679"/>
      <c r="CO47" s="679"/>
      <c r="CP47" s="679"/>
      <c r="CQ47" s="680"/>
      <c r="CR47" s="681">
        <v>124840</v>
      </c>
      <c r="CS47" s="718"/>
      <c r="CT47" s="718"/>
      <c r="CU47" s="718"/>
      <c r="CV47" s="718"/>
      <c r="CW47" s="718"/>
      <c r="CX47" s="718"/>
      <c r="CY47" s="719"/>
      <c r="CZ47" s="686">
        <v>0.4</v>
      </c>
      <c r="DA47" s="716"/>
      <c r="DB47" s="716"/>
      <c r="DC47" s="720"/>
      <c r="DD47" s="690">
        <v>24610</v>
      </c>
      <c r="DE47" s="718"/>
      <c r="DF47" s="718"/>
      <c r="DG47" s="718"/>
      <c r="DH47" s="718"/>
      <c r="DI47" s="718"/>
      <c r="DJ47" s="718"/>
      <c r="DK47" s="719"/>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t="s">
        <v>360</v>
      </c>
      <c r="CD48" s="797"/>
      <c r="CE48" s="798"/>
      <c r="CF48" s="678" t="s">
        <v>361</v>
      </c>
      <c r="CG48" s="679"/>
      <c r="CH48" s="679"/>
      <c r="CI48" s="679"/>
      <c r="CJ48" s="679"/>
      <c r="CK48" s="679"/>
      <c r="CL48" s="679"/>
      <c r="CM48" s="679"/>
      <c r="CN48" s="679"/>
      <c r="CO48" s="679"/>
      <c r="CP48" s="679"/>
      <c r="CQ48" s="680"/>
      <c r="CR48" s="681" t="s">
        <v>137</v>
      </c>
      <c r="CS48" s="682"/>
      <c r="CT48" s="682"/>
      <c r="CU48" s="682"/>
      <c r="CV48" s="682"/>
      <c r="CW48" s="682"/>
      <c r="CX48" s="682"/>
      <c r="CY48" s="683"/>
      <c r="CZ48" s="686" t="s">
        <v>137</v>
      </c>
      <c r="DA48" s="687"/>
      <c r="DB48" s="687"/>
      <c r="DC48" s="699"/>
      <c r="DD48" s="690" t="s">
        <v>136</v>
      </c>
      <c r="DE48" s="682"/>
      <c r="DF48" s="682"/>
      <c r="DG48" s="682"/>
      <c r="DH48" s="682"/>
      <c r="DI48" s="682"/>
      <c r="DJ48" s="682"/>
      <c r="DK48" s="683"/>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30" t="s">
        <v>362</v>
      </c>
      <c r="CE49" s="731"/>
      <c r="CF49" s="731"/>
      <c r="CG49" s="731"/>
      <c r="CH49" s="731"/>
      <c r="CI49" s="731"/>
      <c r="CJ49" s="731"/>
      <c r="CK49" s="731"/>
      <c r="CL49" s="731"/>
      <c r="CM49" s="731"/>
      <c r="CN49" s="731"/>
      <c r="CO49" s="731"/>
      <c r="CP49" s="731"/>
      <c r="CQ49" s="732"/>
      <c r="CR49" s="766">
        <v>30988135</v>
      </c>
      <c r="CS49" s="752"/>
      <c r="CT49" s="752"/>
      <c r="CU49" s="752"/>
      <c r="CV49" s="752"/>
      <c r="CW49" s="752"/>
      <c r="CX49" s="752"/>
      <c r="CY49" s="783"/>
      <c r="CZ49" s="778">
        <v>100</v>
      </c>
      <c r="DA49" s="784"/>
      <c r="DB49" s="784"/>
      <c r="DC49" s="785"/>
      <c r="DD49" s="786">
        <v>18469239</v>
      </c>
      <c r="DE49" s="752"/>
      <c r="DF49" s="752"/>
      <c r="DG49" s="752"/>
      <c r="DH49" s="752"/>
      <c r="DI49" s="752"/>
      <c r="DJ49" s="752"/>
      <c r="DK49" s="783"/>
      <c r="DL49" s="787"/>
      <c r="DM49" s="788"/>
      <c r="DN49" s="788"/>
      <c r="DO49" s="788"/>
      <c r="DP49" s="788"/>
      <c r="DQ49" s="788"/>
      <c r="DR49" s="788"/>
      <c r="DS49" s="788"/>
      <c r="DT49" s="788"/>
      <c r="DU49" s="788"/>
      <c r="DV49" s="789"/>
      <c r="DW49" s="790"/>
      <c r="DX49" s="791"/>
      <c r="DY49" s="791"/>
      <c r="DZ49" s="791"/>
      <c r="EA49" s="791"/>
      <c r="EB49" s="791"/>
      <c r="EC49" s="792"/>
    </row>
  </sheetData>
  <sheetProtection algorithmName="SHA-512" hashValue="5L7Kww5M1w51Q2iGJivAMltLZexeVPltyzsxobVUYRMYcEViM2kcnW/kWlqmv0r6qSMZIJIrSHGTgaRMztHoWQ==" saltValue="XUDJaBWcrALFbdM6zfhOZ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8" t="s">
        <v>364</v>
      </c>
      <c r="DK2" s="829"/>
      <c r="DL2" s="829"/>
      <c r="DM2" s="829"/>
      <c r="DN2" s="829"/>
      <c r="DO2" s="830"/>
      <c r="DP2" s="248"/>
      <c r="DQ2" s="828" t="s">
        <v>365</v>
      </c>
      <c r="DR2" s="829"/>
      <c r="DS2" s="829"/>
      <c r="DT2" s="829"/>
      <c r="DU2" s="829"/>
      <c r="DV2" s="829"/>
      <c r="DW2" s="829"/>
      <c r="DX2" s="829"/>
      <c r="DY2" s="829"/>
      <c r="DZ2" s="83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1" t="s">
        <v>366</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1"/>
      <c r="BA4" s="251"/>
      <c r="BB4" s="251"/>
      <c r="BC4" s="251"/>
      <c r="BD4" s="251"/>
      <c r="BE4" s="252"/>
      <c r="BF4" s="252"/>
      <c r="BG4" s="252"/>
      <c r="BH4" s="252"/>
      <c r="BI4" s="252"/>
      <c r="BJ4" s="252"/>
      <c r="BK4" s="252"/>
      <c r="BL4" s="252"/>
      <c r="BM4" s="252"/>
      <c r="BN4" s="252"/>
      <c r="BO4" s="252"/>
      <c r="BP4" s="252"/>
      <c r="BQ4" s="251" t="s">
        <v>367</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2" t="s">
        <v>368</v>
      </c>
      <c r="B5" s="823"/>
      <c r="C5" s="823"/>
      <c r="D5" s="823"/>
      <c r="E5" s="823"/>
      <c r="F5" s="823"/>
      <c r="G5" s="823"/>
      <c r="H5" s="823"/>
      <c r="I5" s="823"/>
      <c r="J5" s="823"/>
      <c r="K5" s="823"/>
      <c r="L5" s="823"/>
      <c r="M5" s="823"/>
      <c r="N5" s="823"/>
      <c r="O5" s="823"/>
      <c r="P5" s="824"/>
      <c r="Q5" s="799" t="s">
        <v>369</v>
      </c>
      <c r="R5" s="800"/>
      <c r="S5" s="800"/>
      <c r="T5" s="800"/>
      <c r="U5" s="801"/>
      <c r="V5" s="799" t="s">
        <v>370</v>
      </c>
      <c r="W5" s="800"/>
      <c r="X5" s="800"/>
      <c r="Y5" s="800"/>
      <c r="Z5" s="801"/>
      <c r="AA5" s="799" t="s">
        <v>371</v>
      </c>
      <c r="AB5" s="800"/>
      <c r="AC5" s="800"/>
      <c r="AD5" s="800"/>
      <c r="AE5" s="800"/>
      <c r="AF5" s="832" t="s">
        <v>372</v>
      </c>
      <c r="AG5" s="800"/>
      <c r="AH5" s="800"/>
      <c r="AI5" s="800"/>
      <c r="AJ5" s="811"/>
      <c r="AK5" s="800" t="s">
        <v>373</v>
      </c>
      <c r="AL5" s="800"/>
      <c r="AM5" s="800"/>
      <c r="AN5" s="800"/>
      <c r="AO5" s="801"/>
      <c r="AP5" s="799" t="s">
        <v>374</v>
      </c>
      <c r="AQ5" s="800"/>
      <c r="AR5" s="800"/>
      <c r="AS5" s="800"/>
      <c r="AT5" s="801"/>
      <c r="AU5" s="799" t="s">
        <v>375</v>
      </c>
      <c r="AV5" s="800"/>
      <c r="AW5" s="800"/>
      <c r="AX5" s="800"/>
      <c r="AY5" s="811"/>
      <c r="AZ5" s="255"/>
      <c r="BA5" s="255"/>
      <c r="BB5" s="255"/>
      <c r="BC5" s="255"/>
      <c r="BD5" s="255"/>
      <c r="BE5" s="256"/>
      <c r="BF5" s="256"/>
      <c r="BG5" s="256"/>
      <c r="BH5" s="256"/>
      <c r="BI5" s="256"/>
      <c r="BJ5" s="256"/>
      <c r="BK5" s="256"/>
      <c r="BL5" s="256"/>
      <c r="BM5" s="256"/>
      <c r="BN5" s="256"/>
      <c r="BO5" s="256"/>
      <c r="BP5" s="256"/>
      <c r="BQ5" s="822" t="s">
        <v>376</v>
      </c>
      <c r="BR5" s="823"/>
      <c r="BS5" s="823"/>
      <c r="BT5" s="823"/>
      <c r="BU5" s="823"/>
      <c r="BV5" s="823"/>
      <c r="BW5" s="823"/>
      <c r="BX5" s="823"/>
      <c r="BY5" s="823"/>
      <c r="BZ5" s="823"/>
      <c r="CA5" s="823"/>
      <c r="CB5" s="823"/>
      <c r="CC5" s="823"/>
      <c r="CD5" s="823"/>
      <c r="CE5" s="823"/>
      <c r="CF5" s="823"/>
      <c r="CG5" s="824"/>
      <c r="CH5" s="799" t="s">
        <v>377</v>
      </c>
      <c r="CI5" s="800"/>
      <c r="CJ5" s="800"/>
      <c r="CK5" s="800"/>
      <c r="CL5" s="801"/>
      <c r="CM5" s="799" t="s">
        <v>378</v>
      </c>
      <c r="CN5" s="800"/>
      <c r="CO5" s="800"/>
      <c r="CP5" s="800"/>
      <c r="CQ5" s="801"/>
      <c r="CR5" s="799" t="s">
        <v>379</v>
      </c>
      <c r="CS5" s="800"/>
      <c r="CT5" s="800"/>
      <c r="CU5" s="800"/>
      <c r="CV5" s="801"/>
      <c r="CW5" s="799" t="s">
        <v>380</v>
      </c>
      <c r="CX5" s="800"/>
      <c r="CY5" s="800"/>
      <c r="CZ5" s="800"/>
      <c r="DA5" s="801"/>
      <c r="DB5" s="799" t="s">
        <v>381</v>
      </c>
      <c r="DC5" s="800"/>
      <c r="DD5" s="800"/>
      <c r="DE5" s="800"/>
      <c r="DF5" s="801"/>
      <c r="DG5" s="805" t="s">
        <v>382</v>
      </c>
      <c r="DH5" s="806"/>
      <c r="DI5" s="806"/>
      <c r="DJ5" s="806"/>
      <c r="DK5" s="807"/>
      <c r="DL5" s="805" t="s">
        <v>383</v>
      </c>
      <c r="DM5" s="806"/>
      <c r="DN5" s="806"/>
      <c r="DO5" s="806"/>
      <c r="DP5" s="807"/>
      <c r="DQ5" s="799" t="s">
        <v>384</v>
      </c>
      <c r="DR5" s="800"/>
      <c r="DS5" s="800"/>
      <c r="DT5" s="800"/>
      <c r="DU5" s="801"/>
      <c r="DV5" s="799" t="s">
        <v>375</v>
      </c>
      <c r="DW5" s="800"/>
      <c r="DX5" s="800"/>
      <c r="DY5" s="800"/>
      <c r="DZ5" s="811"/>
      <c r="EA5" s="253"/>
    </row>
    <row r="6" spans="1:131" s="254" customFormat="1" ht="26.25" customHeight="1" thickBot="1" x14ac:dyDescent="0.2">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1"/>
      <c r="BA6" s="251"/>
      <c r="BB6" s="251"/>
      <c r="BC6" s="251"/>
      <c r="BD6" s="251"/>
      <c r="BE6" s="252"/>
      <c r="BF6" s="252"/>
      <c r="BG6" s="252"/>
      <c r="BH6" s="252"/>
      <c r="BI6" s="252"/>
      <c r="BJ6" s="252"/>
      <c r="BK6" s="252"/>
      <c r="BL6" s="252"/>
      <c r="BM6" s="252"/>
      <c r="BN6" s="252"/>
      <c r="BO6" s="252"/>
      <c r="BP6" s="252"/>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3"/>
    </row>
    <row r="7" spans="1:131" s="254" customFormat="1" ht="26.25" customHeight="1" thickTop="1" x14ac:dyDescent="0.15">
      <c r="A7" s="257">
        <v>1</v>
      </c>
      <c r="B7" s="813" t="s">
        <v>385</v>
      </c>
      <c r="C7" s="814"/>
      <c r="D7" s="814"/>
      <c r="E7" s="814"/>
      <c r="F7" s="814"/>
      <c r="G7" s="814"/>
      <c r="H7" s="814"/>
      <c r="I7" s="814"/>
      <c r="J7" s="814"/>
      <c r="K7" s="814"/>
      <c r="L7" s="814"/>
      <c r="M7" s="814"/>
      <c r="N7" s="814"/>
      <c r="O7" s="814"/>
      <c r="P7" s="815"/>
      <c r="Q7" s="816">
        <v>32181</v>
      </c>
      <c r="R7" s="817"/>
      <c r="S7" s="817"/>
      <c r="T7" s="817"/>
      <c r="U7" s="817"/>
      <c r="V7" s="817">
        <v>30988</v>
      </c>
      <c r="W7" s="817"/>
      <c r="X7" s="817"/>
      <c r="Y7" s="817"/>
      <c r="Z7" s="817"/>
      <c r="AA7" s="817">
        <v>1194</v>
      </c>
      <c r="AB7" s="817"/>
      <c r="AC7" s="817"/>
      <c r="AD7" s="817"/>
      <c r="AE7" s="818"/>
      <c r="AF7" s="819">
        <v>700</v>
      </c>
      <c r="AG7" s="820"/>
      <c r="AH7" s="820"/>
      <c r="AI7" s="820"/>
      <c r="AJ7" s="821"/>
      <c r="AK7" s="856">
        <v>710</v>
      </c>
      <c r="AL7" s="857"/>
      <c r="AM7" s="857"/>
      <c r="AN7" s="857"/>
      <c r="AO7" s="857"/>
      <c r="AP7" s="857">
        <v>32415</v>
      </c>
      <c r="AQ7" s="857"/>
      <c r="AR7" s="857"/>
      <c r="AS7" s="857"/>
      <c r="AT7" s="857"/>
      <c r="AU7" s="858"/>
      <c r="AV7" s="858"/>
      <c r="AW7" s="858"/>
      <c r="AX7" s="858"/>
      <c r="AY7" s="859"/>
      <c r="AZ7" s="251"/>
      <c r="BA7" s="251"/>
      <c r="BB7" s="251"/>
      <c r="BC7" s="251"/>
      <c r="BD7" s="251"/>
      <c r="BE7" s="252"/>
      <c r="BF7" s="252"/>
      <c r="BG7" s="252"/>
      <c r="BH7" s="252"/>
      <c r="BI7" s="252"/>
      <c r="BJ7" s="252"/>
      <c r="BK7" s="252"/>
      <c r="BL7" s="252"/>
      <c r="BM7" s="252"/>
      <c r="BN7" s="252"/>
      <c r="BO7" s="252"/>
      <c r="BP7" s="252"/>
      <c r="BQ7" s="258">
        <v>1</v>
      </c>
      <c r="BR7" s="259"/>
      <c r="BS7" s="860" t="s">
        <v>601</v>
      </c>
      <c r="BT7" s="861"/>
      <c r="BU7" s="861"/>
      <c r="BV7" s="861"/>
      <c r="BW7" s="861"/>
      <c r="BX7" s="861"/>
      <c r="BY7" s="861"/>
      <c r="BZ7" s="861"/>
      <c r="CA7" s="861"/>
      <c r="CB7" s="861"/>
      <c r="CC7" s="861"/>
      <c r="CD7" s="861"/>
      <c r="CE7" s="861"/>
      <c r="CF7" s="861"/>
      <c r="CG7" s="862"/>
      <c r="CH7" s="853" t="s">
        <v>602</v>
      </c>
      <c r="CI7" s="854"/>
      <c r="CJ7" s="854"/>
      <c r="CK7" s="854"/>
      <c r="CL7" s="855"/>
      <c r="CM7" s="853">
        <v>15</v>
      </c>
      <c r="CN7" s="854"/>
      <c r="CO7" s="854"/>
      <c r="CP7" s="854"/>
      <c r="CQ7" s="855"/>
      <c r="CR7" s="853">
        <v>3</v>
      </c>
      <c r="CS7" s="854"/>
      <c r="CT7" s="854"/>
      <c r="CU7" s="854"/>
      <c r="CV7" s="855"/>
      <c r="CW7" s="853" t="s">
        <v>603</v>
      </c>
      <c r="CX7" s="854"/>
      <c r="CY7" s="854"/>
      <c r="CZ7" s="854"/>
      <c r="DA7" s="855"/>
      <c r="DB7" s="853" t="s">
        <v>603</v>
      </c>
      <c r="DC7" s="854"/>
      <c r="DD7" s="854"/>
      <c r="DE7" s="854"/>
      <c r="DF7" s="855"/>
      <c r="DG7" s="853" t="s">
        <v>603</v>
      </c>
      <c r="DH7" s="854"/>
      <c r="DI7" s="854"/>
      <c r="DJ7" s="854"/>
      <c r="DK7" s="855"/>
      <c r="DL7" s="853" t="s">
        <v>603</v>
      </c>
      <c r="DM7" s="854"/>
      <c r="DN7" s="854"/>
      <c r="DO7" s="854"/>
      <c r="DP7" s="855"/>
      <c r="DQ7" s="853" t="s">
        <v>603</v>
      </c>
      <c r="DR7" s="854"/>
      <c r="DS7" s="854"/>
      <c r="DT7" s="854"/>
      <c r="DU7" s="855"/>
      <c r="DV7" s="834"/>
      <c r="DW7" s="835"/>
      <c r="DX7" s="835"/>
      <c r="DY7" s="835"/>
      <c r="DZ7" s="836"/>
      <c r="EA7" s="253"/>
    </row>
    <row r="8" spans="1:131" s="254" customFormat="1" ht="26.25" customHeight="1" x14ac:dyDescent="0.15">
      <c r="A8" s="260">
        <v>2</v>
      </c>
      <c r="B8" s="837" t="s">
        <v>386</v>
      </c>
      <c r="C8" s="838"/>
      <c r="D8" s="838"/>
      <c r="E8" s="838"/>
      <c r="F8" s="838"/>
      <c r="G8" s="838"/>
      <c r="H8" s="838"/>
      <c r="I8" s="838"/>
      <c r="J8" s="838"/>
      <c r="K8" s="838"/>
      <c r="L8" s="838"/>
      <c r="M8" s="838"/>
      <c r="N8" s="838"/>
      <c r="O8" s="838"/>
      <c r="P8" s="839"/>
      <c r="Q8" s="840">
        <v>12</v>
      </c>
      <c r="R8" s="841"/>
      <c r="S8" s="841"/>
      <c r="T8" s="841"/>
      <c r="U8" s="841"/>
      <c r="V8" s="841">
        <v>1</v>
      </c>
      <c r="W8" s="841"/>
      <c r="X8" s="841"/>
      <c r="Y8" s="841"/>
      <c r="Z8" s="841"/>
      <c r="AA8" s="841">
        <v>12</v>
      </c>
      <c r="AB8" s="841"/>
      <c r="AC8" s="841"/>
      <c r="AD8" s="841"/>
      <c r="AE8" s="842"/>
      <c r="AF8" s="843">
        <v>12</v>
      </c>
      <c r="AG8" s="844"/>
      <c r="AH8" s="844"/>
      <c r="AI8" s="844"/>
      <c r="AJ8" s="845"/>
      <c r="AK8" s="846" t="s">
        <v>577</v>
      </c>
      <c r="AL8" s="847"/>
      <c r="AM8" s="847"/>
      <c r="AN8" s="847"/>
      <c r="AO8" s="847"/>
      <c r="AP8" s="847">
        <v>1</v>
      </c>
      <c r="AQ8" s="847"/>
      <c r="AR8" s="847"/>
      <c r="AS8" s="847"/>
      <c r="AT8" s="847"/>
      <c r="AU8" s="848"/>
      <c r="AV8" s="848"/>
      <c r="AW8" s="848"/>
      <c r="AX8" s="848"/>
      <c r="AY8" s="849"/>
      <c r="AZ8" s="251"/>
      <c r="BA8" s="251"/>
      <c r="BB8" s="251"/>
      <c r="BC8" s="251"/>
      <c r="BD8" s="251"/>
      <c r="BE8" s="252"/>
      <c r="BF8" s="252"/>
      <c r="BG8" s="252"/>
      <c r="BH8" s="252"/>
      <c r="BI8" s="252"/>
      <c r="BJ8" s="252"/>
      <c r="BK8" s="252"/>
      <c r="BL8" s="252"/>
      <c r="BM8" s="252"/>
      <c r="BN8" s="252"/>
      <c r="BO8" s="252"/>
      <c r="BP8" s="252"/>
      <c r="BQ8" s="261">
        <v>2</v>
      </c>
      <c r="BR8" s="262"/>
      <c r="BS8" s="850"/>
      <c r="BT8" s="851"/>
      <c r="BU8" s="851"/>
      <c r="BV8" s="851"/>
      <c r="BW8" s="851"/>
      <c r="BX8" s="851"/>
      <c r="BY8" s="851"/>
      <c r="BZ8" s="851"/>
      <c r="CA8" s="851"/>
      <c r="CB8" s="851"/>
      <c r="CC8" s="851"/>
      <c r="CD8" s="851"/>
      <c r="CE8" s="851"/>
      <c r="CF8" s="851"/>
      <c r="CG8" s="852"/>
      <c r="CH8" s="863"/>
      <c r="CI8" s="864"/>
      <c r="CJ8" s="864"/>
      <c r="CK8" s="864"/>
      <c r="CL8" s="865"/>
      <c r="CM8" s="863"/>
      <c r="CN8" s="864"/>
      <c r="CO8" s="864"/>
      <c r="CP8" s="864"/>
      <c r="CQ8" s="865"/>
      <c r="CR8" s="863"/>
      <c r="CS8" s="864"/>
      <c r="CT8" s="864"/>
      <c r="CU8" s="864"/>
      <c r="CV8" s="865"/>
      <c r="CW8" s="863"/>
      <c r="CX8" s="864"/>
      <c r="CY8" s="864"/>
      <c r="CZ8" s="864"/>
      <c r="DA8" s="865"/>
      <c r="DB8" s="863"/>
      <c r="DC8" s="864"/>
      <c r="DD8" s="864"/>
      <c r="DE8" s="864"/>
      <c r="DF8" s="865"/>
      <c r="DG8" s="863"/>
      <c r="DH8" s="864"/>
      <c r="DI8" s="864"/>
      <c r="DJ8" s="864"/>
      <c r="DK8" s="865"/>
      <c r="DL8" s="863"/>
      <c r="DM8" s="864"/>
      <c r="DN8" s="864"/>
      <c r="DO8" s="864"/>
      <c r="DP8" s="865"/>
      <c r="DQ8" s="863"/>
      <c r="DR8" s="864"/>
      <c r="DS8" s="864"/>
      <c r="DT8" s="864"/>
      <c r="DU8" s="865"/>
      <c r="DV8" s="866"/>
      <c r="DW8" s="867"/>
      <c r="DX8" s="867"/>
      <c r="DY8" s="867"/>
      <c r="DZ8" s="868"/>
      <c r="EA8" s="253"/>
    </row>
    <row r="9" spans="1:131" s="254" customFormat="1" ht="26.25" customHeight="1" x14ac:dyDescent="0.15">
      <c r="A9" s="260">
        <v>3</v>
      </c>
      <c r="B9" s="837" t="s">
        <v>387</v>
      </c>
      <c r="C9" s="838"/>
      <c r="D9" s="838"/>
      <c r="E9" s="838"/>
      <c r="F9" s="838"/>
      <c r="G9" s="838"/>
      <c r="H9" s="838"/>
      <c r="I9" s="838"/>
      <c r="J9" s="838"/>
      <c r="K9" s="838"/>
      <c r="L9" s="838"/>
      <c r="M9" s="838"/>
      <c r="N9" s="838"/>
      <c r="O9" s="838"/>
      <c r="P9" s="839"/>
      <c r="Q9" s="840" t="s">
        <v>577</v>
      </c>
      <c r="R9" s="841"/>
      <c r="S9" s="841"/>
      <c r="T9" s="841"/>
      <c r="U9" s="841"/>
      <c r="V9" s="841" t="s">
        <v>577</v>
      </c>
      <c r="W9" s="841"/>
      <c r="X9" s="841"/>
      <c r="Y9" s="841"/>
      <c r="Z9" s="841"/>
      <c r="AA9" s="841" t="s">
        <v>577</v>
      </c>
      <c r="AB9" s="841"/>
      <c r="AC9" s="841"/>
      <c r="AD9" s="841"/>
      <c r="AE9" s="842"/>
      <c r="AF9" s="843" t="s">
        <v>388</v>
      </c>
      <c r="AG9" s="844"/>
      <c r="AH9" s="844"/>
      <c r="AI9" s="844"/>
      <c r="AJ9" s="845"/>
      <c r="AK9" s="846" t="s">
        <v>577</v>
      </c>
      <c r="AL9" s="847"/>
      <c r="AM9" s="847"/>
      <c r="AN9" s="847"/>
      <c r="AO9" s="847"/>
      <c r="AP9" s="847" t="s">
        <v>577</v>
      </c>
      <c r="AQ9" s="847"/>
      <c r="AR9" s="847"/>
      <c r="AS9" s="847"/>
      <c r="AT9" s="847"/>
      <c r="AU9" s="848"/>
      <c r="AV9" s="848"/>
      <c r="AW9" s="848"/>
      <c r="AX9" s="848"/>
      <c r="AY9" s="849"/>
      <c r="AZ9" s="251"/>
      <c r="BA9" s="251"/>
      <c r="BB9" s="251"/>
      <c r="BC9" s="251"/>
      <c r="BD9" s="251"/>
      <c r="BE9" s="252"/>
      <c r="BF9" s="252"/>
      <c r="BG9" s="252"/>
      <c r="BH9" s="252"/>
      <c r="BI9" s="252"/>
      <c r="BJ9" s="252"/>
      <c r="BK9" s="252"/>
      <c r="BL9" s="252"/>
      <c r="BM9" s="252"/>
      <c r="BN9" s="252"/>
      <c r="BO9" s="252"/>
      <c r="BP9" s="252"/>
      <c r="BQ9" s="261">
        <v>3</v>
      </c>
      <c r="BR9" s="262"/>
      <c r="BS9" s="850"/>
      <c r="BT9" s="851"/>
      <c r="BU9" s="851"/>
      <c r="BV9" s="851"/>
      <c r="BW9" s="851"/>
      <c r="BX9" s="851"/>
      <c r="BY9" s="851"/>
      <c r="BZ9" s="851"/>
      <c r="CA9" s="851"/>
      <c r="CB9" s="851"/>
      <c r="CC9" s="851"/>
      <c r="CD9" s="851"/>
      <c r="CE9" s="851"/>
      <c r="CF9" s="851"/>
      <c r="CG9" s="852"/>
      <c r="CH9" s="863"/>
      <c r="CI9" s="864"/>
      <c r="CJ9" s="864"/>
      <c r="CK9" s="864"/>
      <c r="CL9" s="865"/>
      <c r="CM9" s="863"/>
      <c r="CN9" s="864"/>
      <c r="CO9" s="864"/>
      <c r="CP9" s="864"/>
      <c r="CQ9" s="865"/>
      <c r="CR9" s="863"/>
      <c r="CS9" s="864"/>
      <c r="CT9" s="864"/>
      <c r="CU9" s="864"/>
      <c r="CV9" s="865"/>
      <c r="CW9" s="863"/>
      <c r="CX9" s="864"/>
      <c r="CY9" s="864"/>
      <c r="CZ9" s="864"/>
      <c r="DA9" s="865"/>
      <c r="DB9" s="863"/>
      <c r="DC9" s="864"/>
      <c r="DD9" s="864"/>
      <c r="DE9" s="864"/>
      <c r="DF9" s="865"/>
      <c r="DG9" s="863"/>
      <c r="DH9" s="864"/>
      <c r="DI9" s="864"/>
      <c r="DJ9" s="864"/>
      <c r="DK9" s="865"/>
      <c r="DL9" s="863"/>
      <c r="DM9" s="864"/>
      <c r="DN9" s="864"/>
      <c r="DO9" s="864"/>
      <c r="DP9" s="865"/>
      <c r="DQ9" s="863"/>
      <c r="DR9" s="864"/>
      <c r="DS9" s="864"/>
      <c r="DT9" s="864"/>
      <c r="DU9" s="865"/>
      <c r="DV9" s="866"/>
      <c r="DW9" s="867"/>
      <c r="DX9" s="867"/>
      <c r="DY9" s="867"/>
      <c r="DZ9" s="868"/>
      <c r="EA9" s="253"/>
    </row>
    <row r="10" spans="1:131" s="254" customFormat="1" ht="26.25" customHeight="1" x14ac:dyDescent="0.15">
      <c r="A10" s="260">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1"/>
      <c r="BA10" s="251"/>
      <c r="BB10" s="251"/>
      <c r="BC10" s="251"/>
      <c r="BD10" s="251"/>
      <c r="BE10" s="252"/>
      <c r="BF10" s="252"/>
      <c r="BG10" s="252"/>
      <c r="BH10" s="252"/>
      <c r="BI10" s="252"/>
      <c r="BJ10" s="252"/>
      <c r="BK10" s="252"/>
      <c r="BL10" s="252"/>
      <c r="BM10" s="252"/>
      <c r="BN10" s="252"/>
      <c r="BO10" s="252"/>
      <c r="BP10" s="252"/>
      <c r="BQ10" s="261">
        <v>4</v>
      </c>
      <c r="BR10" s="262"/>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3"/>
    </row>
    <row r="11" spans="1:131" s="254" customFormat="1" ht="26.25" customHeight="1" x14ac:dyDescent="0.15">
      <c r="A11" s="260">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1"/>
      <c r="BA11" s="251"/>
      <c r="BB11" s="251"/>
      <c r="BC11" s="251"/>
      <c r="BD11" s="251"/>
      <c r="BE11" s="252"/>
      <c r="BF11" s="252"/>
      <c r="BG11" s="252"/>
      <c r="BH11" s="252"/>
      <c r="BI11" s="252"/>
      <c r="BJ11" s="252"/>
      <c r="BK11" s="252"/>
      <c r="BL11" s="252"/>
      <c r="BM11" s="252"/>
      <c r="BN11" s="252"/>
      <c r="BO11" s="252"/>
      <c r="BP11" s="252"/>
      <c r="BQ11" s="261">
        <v>5</v>
      </c>
      <c r="BR11" s="262"/>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3"/>
    </row>
    <row r="12" spans="1:131" s="254" customFormat="1" ht="26.25" customHeight="1" x14ac:dyDescent="0.15">
      <c r="A12" s="260">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1"/>
      <c r="BA12" s="251"/>
      <c r="BB12" s="251"/>
      <c r="BC12" s="251"/>
      <c r="BD12" s="251"/>
      <c r="BE12" s="252"/>
      <c r="BF12" s="252"/>
      <c r="BG12" s="252"/>
      <c r="BH12" s="252"/>
      <c r="BI12" s="252"/>
      <c r="BJ12" s="252"/>
      <c r="BK12" s="252"/>
      <c r="BL12" s="252"/>
      <c r="BM12" s="252"/>
      <c r="BN12" s="252"/>
      <c r="BO12" s="252"/>
      <c r="BP12" s="252"/>
      <c r="BQ12" s="261">
        <v>6</v>
      </c>
      <c r="BR12" s="262"/>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3"/>
    </row>
    <row r="13" spans="1:131" s="254" customFormat="1" ht="26.25" customHeight="1" x14ac:dyDescent="0.15">
      <c r="A13" s="260">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1"/>
      <c r="BA13" s="251"/>
      <c r="BB13" s="251"/>
      <c r="BC13" s="251"/>
      <c r="BD13" s="251"/>
      <c r="BE13" s="252"/>
      <c r="BF13" s="252"/>
      <c r="BG13" s="252"/>
      <c r="BH13" s="252"/>
      <c r="BI13" s="252"/>
      <c r="BJ13" s="252"/>
      <c r="BK13" s="252"/>
      <c r="BL13" s="252"/>
      <c r="BM13" s="252"/>
      <c r="BN13" s="252"/>
      <c r="BO13" s="252"/>
      <c r="BP13" s="252"/>
      <c r="BQ13" s="261">
        <v>7</v>
      </c>
      <c r="BR13" s="262"/>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3"/>
    </row>
    <row r="14" spans="1:131" s="254" customFormat="1" ht="26.25" customHeight="1" x14ac:dyDescent="0.15">
      <c r="A14" s="260">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1"/>
      <c r="BA14" s="251"/>
      <c r="BB14" s="251"/>
      <c r="BC14" s="251"/>
      <c r="BD14" s="251"/>
      <c r="BE14" s="252"/>
      <c r="BF14" s="252"/>
      <c r="BG14" s="252"/>
      <c r="BH14" s="252"/>
      <c r="BI14" s="252"/>
      <c r="BJ14" s="252"/>
      <c r="BK14" s="252"/>
      <c r="BL14" s="252"/>
      <c r="BM14" s="252"/>
      <c r="BN14" s="252"/>
      <c r="BO14" s="252"/>
      <c r="BP14" s="252"/>
      <c r="BQ14" s="261">
        <v>8</v>
      </c>
      <c r="BR14" s="262"/>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3"/>
    </row>
    <row r="15" spans="1:131" s="254" customFormat="1" ht="26.25" customHeight="1" x14ac:dyDescent="0.15">
      <c r="A15" s="260">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1"/>
      <c r="BA15" s="251"/>
      <c r="BB15" s="251"/>
      <c r="BC15" s="251"/>
      <c r="BD15" s="251"/>
      <c r="BE15" s="252"/>
      <c r="BF15" s="252"/>
      <c r="BG15" s="252"/>
      <c r="BH15" s="252"/>
      <c r="BI15" s="252"/>
      <c r="BJ15" s="252"/>
      <c r="BK15" s="252"/>
      <c r="BL15" s="252"/>
      <c r="BM15" s="252"/>
      <c r="BN15" s="252"/>
      <c r="BO15" s="252"/>
      <c r="BP15" s="252"/>
      <c r="BQ15" s="261">
        <v>9</v>
      </c>
      <c r="BR15" s="262"/>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3"/>
    </row>
    <row r="16" spans="1:131" s="254" customFormat="1" ht="26.25" customHeight="1" x14ac:dyDescent="0.15">
      <c r="A16" s="260">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1"/>
      <c r="BA16" s="251"/>
      <c r="BB16" s="251"/>
      <c r="BC16" s="251"/>
      <c r="BD16" s="251"/>
      <c r="BE16" s="252"/>
      <c r="BF16" s="252"/>
      <c r="BG16" s="252"/>
      <c r="BH16" s="252"/>
      <c r="BI16" s="252"/>
      <c r="BJ16" s="252"/>
      <c r="BK16" s="252"/>
      <c r="BL16" s="252"/>
      <c r="BM16" s="252"/>
      <c r="BN16" s="252"/>
      <c r="BO16" s="252"/>
      <c r="BP16" s="252"/>
      <c r="BQ16" s="261">
        <v>10</v>
      </c>
      <c r="BR16" s="262"/>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3"/>
    </row>
    <row r="17" spans="1:131" s="254" customFormat="1" ht="26.25" customHeight="1" x14ac:dyDescent="0.15">
      <c r="A17" s="260">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1"/>
      <c r="BA17" s="251"/>
      <c r="BB17" s="251"/>
      <c r="BC17" s="251"/>
      <c r="BD17" s="251"/>
      <c r="BE17" s="252"/>
      <c r="BF17" s="252"/>
      <c r="BG17" s="252"/>
      <c r="BH17" s="252"/>
      <c r="BI17" s="252"/>
      <c r="BJ17" s="252"/>
      <c r="BK17" s="252"/>
      <c r="BL17" s="252"/>
      <c r="BM17" s="252"/>
      <c r="BN17" s="252"/>
      <c r="BO17" s="252"/>
      <c r="BP17" s="252"/>
      <c r="BQ17" s="261">
        <v>11</v>
      </c>
      <c r="BR17" s="262"/>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3"/>
    </row>
    <row r="18" spans="1:131" s="254" customFormat="1" ht="26.25" customHeight="1" x14ac:dyDescent="0.15">
      <c r="A18" s="260">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1"/>
      <c r="BA18" s="251"/>
      <c r="BB18" s="251"/>
      <c r="BC18" s="251"/>
      <c r="BD18" s="251"/>
      <c r="BE18" s="252"/>
      <c r="BF18" s="252"/>
      <c r="BG18" s="252"/>
      <c r="BH18" s="252"/>
      <c r="BI18" s="252"/>
      <c r="BJ18" s="252"/>
      <c r="BK18" s="252"/>
      <c r="BL18" s="252"/>
      <c r="BM18" s="252"/>
      <c r="BN18" s="252"/>
      <c r="BO18" s="252"/>
      <c r="BP18" s="252"/>
      <c r="BQ18" s="261">
        <v>12</v>
      </c>
      <c r="BR18" s="262"/>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3"/>
    </row>
    <row r="19" spans="1:131" s="254" customFormat="1" ht="26.25" customHeight="1" x14ac:dyDescent="0.15">
      <c r="A19" s="260">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1"/>
      <c r="BA19" s="251"/>
      <c r="BB19" s="251"/>
      <c r="BC19" s="251"/>
      <c r="BD19" s="251"/>
      <c r="BE19" s="252"/>
      <c r="BF19" s="252"/>
      <c r="BG19" s="252"/>
      <c r="BH19" s="252"/>
      <c r="BI19" s="252"/>
      <c r="BJ19" s="252"/>
      <c r="BK19" s="252"/>
      <c r="BL19" s="252"/>
      <c r="BM19" s="252"/>
      <c r="BN19" s="252"/>
      <c r="BO19" s="252"/>
      <c r="BP19" s="252"/>
      <c r="BQ19" s="261">
        <v>13</v>
      </c>
      <c r="BR19" s="262"/>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3"/>
    </row>
    <row r="20" spans="1:131" s="254" customFormat="1" ht="26.25" customHeight="1" x14ac:dyDescent="0.15">
      <c r="A20" s="260">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1"/>
      <c r="BA20" s="251"/>
      <c r="BB20" s="251"/>
      <c r="BC20" s="251"/>
      <c r="BD20" s="251"/>
      <c r="BE20" s="252"/>
      <c r="BF20" s="252"/>
      <c r="BG20" s="252"/>
      <c r="BH20" s="252"/>
      <c r="BI20" s="252"/>
      <c r="BJ20" s="252"/>
      <c r="BK20" s="252"/>
      <c r="BL20" s="252"/>
      <c r="BM20" s="252"/>
      <c r="BN20" s="252"/>
      <c r="BO20" s="252"/>
      <c r="BP20" s="252"/>
      <c r="BQ20" s="261">
        <v>14</v>
      </c>
      <c r="BR20" s="262"/>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3"/>
    </row>
    <row r="21" spans="1:131" s="254" customFormat="1" ht="26.25" customHeight="1" thickBot="1" x14ac:dyDescent="0.2">
      <c r="A21" s="260">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1"/>
      <c r="BA21" s="251"/>
      <c r="BB21" s="251"/>
      <c r="BC21" s="251"/>
      <c r="BD21" s="251"/>
      <c r="BE21" s="252"/>
      <c r="BF21" s="252"/>
      <c r="BG21" s="252"/>
      <c r="BH21" s="252"/>
      <c r="BI21" s="252"/>
      <c r="BJ21" s="252"/>
      <c r="BK21" s="252"/>
      <c r="BL21" s="252"/>
      <c r="BM21" s="252"/>
      <c r="BN21" s="252"/>
      <c r="BO21" s="252"/>
      <c r="BP21" s="252"/>
      <c r="BQ21" s="261">
        <v>15</v>
      </c>
      <c r="BR21" s="262"/>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3"/>
    </row>
    <row r="22" spans="1:131" s="254" customFormat="1" ht="26.25" customHeight="1" x14ac:dyDescent="0.15">
      <c r="A22" s="260">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389</v>
      </c>
      <c r="BA22" s="888"/>
      <c r="BB22" s="888"/>
      <c r="BC22" s="888"/>
      <c r="BD22" s="889"/>
      <c r="BE22" s="252"/>
      <c r="BF22" s="252"/>
      <c r="BG22" s="252"/>
      <c r="BH22" s="252"/>
      <c r="BI22" s="252"/>
      <c r="BJ22" s="252"/>
      <c r="BK22" s="252"/>
      <c r="BL22" s="252"/>
      <c r="BM22" s="252"/>
      <c r="BN22" s="252"/>
      <c r="BO22" s="252"/>
      <c r="BP22" s="252"/>
      <c r="BQ22" s="261">
        <v>16</v>
      </c>
      <c r="BR22" s="262"/>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3"/>
    </row>
    <row r="23" spans="1:131" s="254" customFormat="1" ht="26.25" customHeight="1" thickBot="1" x14ac:dyDescent="0.2">
      <c r="A23" s="263" t="s">
        <v>390</v>
      </c>
      <c r="B23" s="872" t="s">
        <v>391</v>
      </c>
      <c r="C23" s="873"/>
      <c r="D23" s="873"/>
      <c r="E23" s="873"/>
      <c r="F23" s="873"/>
      <c r="G23" s="873"/>
      <c r="H23" s="873"/>
      <c r="I23" s="873"/>
      <c r="J23" s="873"/>
      <c r="K23" s="873"/>
      <c r="L23" s="873"/>
      <c r="M23" s="873"/>
      <c r="N23" s="873"/>
      <c r="O23" s="873"/>
      <c r="P23" s="874"/>
      <c r="Q23" s="875">
        <v>32193</v>
      </c>
      <c r="R23" s="876"/>
      <c r="S23" s="876"/>
      <c r="T23" s="876"/>
      <c r="U23" s="876"/>
      <c r="V23" s="876">
        <v>30988</v>
      </c>
      <c r="W23" s="876"/>
      <c r="X23" s="876"/>
      <c r="Y23" s="876"/>
      <c r="Z23" s="876"/>
      <c r="AA23" s="876">
        <v>1205</v>
      </c>
      <c r="AB23" s="876"/>
      <c r="AC23" s="876"/>
      <c r="AD23" s="876"/>
      <c r="AE23" s="877"/>
      <c r="AF23" s="878">
        <v>711</v>
      </c>
      <c r="AG23" s="876"/>
      <c r="AH23" s="876"/>
      <c r="AI23" s="876"/>
      <c r="AJ23" s="879"/>
      <c r="AK23" s="880"/>
      <c r="AL23" s="881"/>
      <c r="AM23" s="881"/>
      <c r="AN23" s="881"/>
      <c r="AO23" s="881"/>
      <c r="AP23" s="876">
        <v>32416</v>
      </c>
      <c r="AQ23" s="876"/>
      <c r="AR23" s="876"/>
      <c r="AS23" s="876"/>
      <c r="AT23" s="876"/>
      <c r="AU23" s="882"/>
      <c r="AV23" s="882"/>
      <c r="AW23" s="882"/>
      <c r="AX23" s="882"/>
      <c r="AY23" s="883"/>
      <c r="AZ23" s="891" t="s">
        <v>392</v>
      </c>
      <c r="BA23" s="892"/>
      <c r="BB23" s="892"/>
      <c r="BC23" s="892"/>
      <c r="BD23" s="893"/>
      <c r="BE23" s="252"/>
      <c r="BF23" s="252"/>
      <c r="BG23" s="252"/>
      <c r="BH23" s="252"/>
      <c r="BI23" s="252"/>
      <c r="BJ23" s="252"/>
      <c r="BK23" s="252"/>
      <c r="BL23" s="252"/>
      <c r="BM23" s="252"/>
      <c r="BN23" s="252"/>
      <c r="BO23" s="252"/>
      <c r="BP23" s="252"/>
      <c r="BQ23" s="261">
        <v>17</v>
      </c>
      <c r="BR23" s="262"/>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3"/>
    </row>
    <row r="24" spans="1:131" s="254" customFormat="1" ht="26.25" customHeight="1" x14ac:dyDescent="0.15">
      <c r="A24" s="890" t="s">
        <v>393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1"/>
      <c r="BA24" s="251"/>
      <c r="BB24" s="251"/>
      <c r="BC24" s="251"/>
      <c r="BD24" s="251"/>
      <c r="BE24" s="252"/>
      <c r="BF24" s="252"/>
      <c r="BG24" s="252"/>
      <c r="BH24" s="252"/>
      <c r="BI24" s="252"/>
      <c r="BJ24" s="252"/>
      <c r="BK24" s="252"/>
      <c r="BL24" s="252"/>
      <c r="BM24" s="252"/>
      <c r="BN24" s="252"/>
      <c r="BO24" s="252"/>
      <c r="BP24" s="252"/>
      <c r="BQ24" s="261">
        <v>18</v>
      </c>
      <c r="BR24" s="262"/>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3"/>
    </row>
    <row r="25" spans="1:131" s="246" customFormat="1" ht="26.25" customHeight="1" thickBot="1" x14ac:dyDescent="0.2">
      <c r="A25" s="831" t="s">
        <v>394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1"/>
      <c r="BK25" s="251"/>
      <c r="BL25" s="251"/>
      <c r="BM25" s="251"/>
      <c r="BN25" s="251"/>
      <c r="BO25" s="264"/>
      <c r="BP25" s="264"/>
      <c r="BQ25" s="261">
        <v>19</v>
      </c>
      <c r="BR25" s="262"/>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5"/>
    </row>
    <row r="26" spans="1:131" s="246" customFormat="1" ht="26.25" customHeight="1" x14ac:dyDescent="0.15">
      <c r="A26" s="822" t="s">
        <v>368</v>
      </c>
      <c r="B26" s="823"/>
      <c r="C26" s="823"/>
      <c r="D26" s="823"/>
      <c r="E26" s="823"/>
      <c r="F26" s="823"/>
      <c r="G26" s="823"/>
      <c r="H26" s="823"/>
      <c r="I26" s="823"/>
      <c r="J26" s="823"/>
      <c r="K26" s="823"/>
      <c r="L26" s="823"/>
      <c r="M26" s="823"/>
      <c r="N26" s="823"/>
      <c r="O26" s="823"/>
      <c r="P26" s="824"/>
      <c r="Q26" s="799" t="s">
        <v>395</v>
      </c>
      <c r="R26" s="800"/>
      <c r="S26" s="800"/>
      <c r="T26" s="800"/>
      <c r="U26" s="801"/>
      <c r="V26" s="799" t="s">
        <v>396</v>
      </c>
      <c r="W26" s="800"/>
      <c r="X26" s="800"/>
      <c r="Y26" s="800"/>
      <c r="Z26" s="801"/>
      <c r="AA26" s="799" t="s">
        <v>397</v>
      </c>
      <c r="AB26" s="800"/>
      <c r="AC26" s="800"/>
      <c r="AD26" s="800"/>
      <c r="AE26" s="800"/>
      <c r="AF26" s="894" t="s">
        <v>398</v>
      </c>
      <c r="AG26" s="895"/>
      <c r="AH26" s="895"/>
      <c r="AI26" s="895"/>
      <c r="AJ26" s="896"/>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375</v>
      </c>
      <c r="BF26" s="800"/>
      <c r="BG26" s="800"/>
      <c r="BH26" s="800"/>
      <c r="BI26" s="811"/>
      <c r="BJ26" s="251"/>
      <c r="BK26" s="251"/>
      <c r="BL26" s="251"/>
      <c r="BM26" s="251"/>
      <c r="BN26" s="251"/>
      <c r="BO26" s="264"/>
      <c r="BP26" s="264"/>
      <c r="BQ26" s="261">
        <v>20</v>
      </c>
      <c r="BR26" s="262"/>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5"/>
    </row>
    <row r="27" spans="1:131" s="246" customFormat="1" ht="26.25" customHeight="1" thickBot="1" x14ac:dyDescent="0.2">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1"/>
      <c r="BK27" s="251"/>
      <c r="BL27" s="251"/>
      <c r="BM27" s="251"/>
      <c r="BN27" s="251"/>
      <c r="BO27" s="264"/>
      <c r="BP27" s="264"/>
      <c r="BQ27" s="261">
        <v>21</v>
      </c>
      <c r="BR27" s="262"/>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5"/>
    </row>
    <row r="28" spans="1:131" s="246" customFormat="1" ht="26.25" customHeight="1" thickTop="1" x14ac:dyDescent="0.15">
      <c r="A28" s="265">
        <v>1</v>
      </c>
      <c r="B28" s="813" t="s">
        <v>403</v>
      </c>
      <c r="C28" s="814"/>
      <c r="D28" s="814"/>
      <c r="E28" s="814"/>
      <c r="F28" s="814"/>
      <c r="G28" s="814"/>
      <c r="H28" s="814"/>
      <c r="I28" s="814"/>
      <c r="J28" s="814"/>
      <c r="K28" s="814"/>
      <c r="L28" s="814"/>
      <c r="M28" s="814"/>
      <c r="N28" s="814"/>
      <c r="O28" s="814"/>
      <c r="P28" s="815"/>
      <c r="Q28" s="904">
        <v>8843</v>
      </c>
      <c r="R28" s="905"/>
      <c r="S28" s="905"/>
      <c r="T28" s="905"/>
      <c r="U28" s="905"/>
      <c r="V28" s="905">
        <v>8744</v>
      </c>
      <c r="W28" s="905"/>
      <c r="X28" s="905"/>
      <c r="Y28" s="905"/>
      <c r="Z28" s="905"/>
      <c r="AA28" s="905">
        <v>100</v>
      </c>
      <c r="AB28" s="905"/>
      <c r="AC28" s="905"/>
      <c r="AD28" s="905"/>
      <c r="AE28" s="906"/>
      <c r="AF28" s="907">
        <v>100</v>
      </c>
      <c r="AG28" s="905"/>
      <c r="AH28" s="905"/>
      <c r="AI28" s="905"/>
      <c r="AJ28" s="908"/>
      <c r="AK28" s="909">
        <v>710</v>
      </c>
      <c r="AL28" s="900"/>
      <c r="AM28" s="900"/>
      <c r="AN28" s="900"/>
      <c r="AO28" s="900"/>
      <c r="AP28" s="900" t="s">
        <v>578</v>
      </c>
      <c r="AQ28" s="900"/>
      <c r="AR28" s="900"/>
      <c r="AS28" s="900"/>
      <c r="AT28" s="900"/>
      <c r="AU28" s="900" t="s">
        <v>579</v>
      </c>
      <c r="AV28" s="900"/>
      <c r="AW28" s="900"/>
      <c r="AX28" s="900"/>
      <c r="AY28" s="900"/>
      <c r="AZ28" s="901" t="s">
        <v>579</v>
      </c>
      <c r="BA28" s="901"/>
      <c r="BB28" s="901"/>
      <c r="BC28" s="901"/>
      <c r="BD28" s="901"/>
      <c r="BE28" s="902"/>
      <c r="BF28" s="902"/>
      <c r="BG28" s="902"/>
      <c r="BH28" s="902"/>
      <c r="BI28" s="903"/>
      <c r="BJ28" s="251"/>
      <c r="BK28" s="251"/>
      <c r="BL28" s="251"/>
      <c r="BM28" s="251"/>
      <c r="BN28" s="251"/>
      <c r="BO28" s="264"/>
      <c r="BP28" s="264"/>
      <c r="BQ28" s="261">
        <v>22</v>
      </c>
      <c r="BR28" s="262"/>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5"/>
    </row>
    <row r="29" spans="1:131" s="246" customFormat="1" ht="26.25" customHeight="1" x14ac:dyDescent="0.15">
      <c r="A29" s="265">
        <v>2</v>
      </c>
      <c r="B29" s="837" t="s">
        <v>404</v>
      </c>
      <c r="C29" s="838"/>
      <c r="D29" s="838"/>
      <c r="E29" s="838"/>
      <c r="F29" s="838"/>
      <c r="G29" s="838"/>
      <c r="H29" s="838"/>
      <c r="I29" s="838"/>
      <c r="J29" s="838"/>
      <c r="K29" s="838"/>
      <c r="L29" s="838"/>
      <c r="M29" s="838"/>
      <c r="N29" s="838"/>
      <c r="O29" s="838"/>
      <c r="P29" s="839"/>
      <c r="Q29" s="840">
        <v>1048</v>
      </c>
      <c r="R29" s="841"/>
      <c r="S29" s="841"/>
      <c r="T29" s="841"/>
      <c r="U29" s="841"/>
      <c r="V29" s="841">
        <v>1044</v>
      </c>
      <c r="W29" s="841"/>
      <c r="X29" s="841"/>
      <c r="Y29" s="841"/>
      <c r="Z29" s="841"/>
      <c r="AA29" s="841">
        <v>4</v>
      </c>
      <c r="AB29" s="841"/>
      <c r="AC29" s="841"/>
      <c r="AD29" s="841"/>
      <c r="AE29" s="842"/>
      <c r="AF29" s="843">
        <v>4</v>
      </c>
      <c r="AG29" s="844"/>
      <c r="AH29" s="844"/>
      <c r="AI29" s="844"/>
      <c r="AJ29" s="845"/>
      <c r="AK29" s="912">
        <v>323</v>
      </c>
      <c r="AL29" s="913"/>
      <c r="AM29" s="913"/>
      <c r="AN29" s="913"/>
      <c r="AO29" s="913"/>
      <c r="AP29" s="913" t="s">
        <v>577</v>
      </c>
      <c r="AQ29" s="913"/>
      <c r="AR29" s="913"/>
      <c r="AS29" s="913"/>
      <c r="AT29" s="913"/>
      <c r="AU29" s="913" t="s">
        <v>579</v>
      </c>
      <c r="AV29" s="913"/>
      <c r="AW29" s="913"/>
      <c r="AX29" s="913"/>
      <c r="AY29" s="913"/>
      <c r="AZ29" s="914" t="s">
        <v>579</v>
      </c>
      <c r="BA29" s="914"/>
      <c r="BB29" s="914"/>
      <c r="BC29" s="914"/>
      <c r="BD29" s="914"/>
      <c r="BE29" s="910"/>
      <c r="BF29" s="910"/>
      <c r="BG29" s="910"/>
      <c r="BH29" s="910"/>
      <c r="BI29" s="911"/>
      <c r="BJ29" s="251"/>
      <c r="BK29" s="251"/>
      <c r="BL29" s="251"/>
      <c r="BM29" s="251"/>
      <c r="BN29" s="251"/>
      <c r="BO29" s="264"/>
      <c r="BP29" s="264"/>
      <c r="BQ29" s="261">
        <v>23</v>
      </c>
      <c r="BR29" s="262"/>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5"/>
    </row>
    <row r="30" spans="1:131" s="246" customFormat="1" ht="26.25" customHeight="1" x14ac:dyDescent="0.15">
      <c r="A30" s="265">
        <v>3</v>
      </c>
      <c r="B30" s="837" t="s">
        <v>405</v>
      </c>
      <c r="C30" s="838"/>
      <c r="D30" s="838"/>
      <c r="E30" s="838"/>
      <c r="F30" s="838"/>
      <c r="G30" s="838"/>
      <c r="H30" s="838"/>
      <c r="I30" s="838"/>
      <c r="J30" s="838"/>
      <c r="K30" s="838"/>
      <c r="L30" s="838"/>
      <c r="M30" s="838"/>
      <c r="N30" s="838"/>
      <c r="O30" s="838"/>
      <c r="P30" s="839"/>
      <c r="Q30" s="840">
        <v>1253</v>
      </c>
      <c r="R30" s="841"/>
      <c r="S30" s="841"/>
      <c r="T30" s="841"/>
      <c r="U30" s="841"/>
      <c r="V30" s="841">
        <v>1135</v>
      </c>
      <c r="W30" s="841"/>
      <c r="X30" s="841"/>
      <c r="Y30" s="841"/>
      <c r="Z30" s="841"/>
      <c r="AA30" s="841">
        <v>118</v>
      </c>
      <c r="AB30" s="841"/>
      <c r="AC30" s="841"/>
      <c r="AD30" s="841"/>
      <c r="AE30" s="842"/>
      <c r="AF30" s="843">
        <v>2015</v>
      </c>
      <c r="AG30" s="844"/>
      <c r="AH30" s="844"/>
      <c r="AI30" s="844"/>
      <c r="AJ30" s="845"/>
      <c r="AK30" s="912">
        <v>8</v>
      </c>
      <c r="AL30" s="913"/>
      <c r="AM30" s="913"/>
      <c r="AN30" s="913"/>
      <c r="AO30" s="913"/>
      <c r="AP30" s="913">
        <v>3807</v>
      </c>
      <c r="AQ30" s="913"/>
      <c r="AR30" s="913"/>
      <c r="AS30" s="913"/>
      <c r="AT30" s="913"/>
      <c r="AU30" s="913" t="s">
        <v>580</v>
      </c>
      <c r="AV30" s="913"/>
      <c r="AW30" s="913"/>
      <c r="AX30" s="913"/>
      <c r="AY30" s="913"/>
      <c r="AZ30" s="914" t="s">
        <v>577</v>
      </c>
      <c r="BA30" s="914"/>
      <c r="BB30" s="914"/>
      <c r="BC30" s="914"/>
      <c r="BD30" s="914"/>
      <c r="BE30" s="910" t="s">
        <v>406</v>
      </c>
      <c r="BF30" s="910"/>
      <c r="BG30" s="910"/>
      <c r="BH30" s="910"/>
      <c r="BI30" s="911"/>
      <c r="BJ30" s="251"/>
      <c r="BK30" s="251"/>
      <c r="BL30" s="251"/>
      <c r="BM30" s="251"/>
      <c r="BN30" s="251"/>
      <c r="BO30" s="264"/>
      <c r="BP30" s="264"/>
      <c r="BQ30" s="261">
        <v>24</v>
      </c>
      <c r="BR30" s="262"/>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5"/>
    </row>
    <row r="31" spans="1:131" s="246" customFormat="1" ht="26.25" customHeight="1" x14ac:dyDescent="0.15">
      <c r="A31" s="265">
        <v>4</v>
      </c>
      <c r="B31" s="837" t="s">
        <v>407</v>
      </c>
      <c r="C31" s="838"/>
      <c r="D31" s="838"/>
      <c r="E31" s="838"/>
      <c r="F31" s="838"/>
      <c r="G31" s="838"/>
      <c r="H31" s="838"/>
      <c r="I31" s="838"/>
      <c r="J31" s="838"/>
      <c r="K31" s="838"/>
      <c r="L31" s="838"/>
      <c r="M31" s="838"/>
      <c r="N31" s="838"/>
      <c r="O31" s="838"/>
      <c r="P31" s="839"/>
      <c r="Q31" s="840">
        <v>978</v>
      </c>
      <c r="R31" s="841"/>
      <c r="S31" s="841"/>
      <c r="T31" s="841"/>
      <c r="U31" s="841"/>
      <c r="V31" s="841">
        <v>862</v>
      </c>
      <c r="W31" s="841"/>
      <c r="X31" s="841"/>
      <c r="Y31" s="841"/>
      <c r="Z31" s="841"/>
      <c r="AA31" s="841">
        <v>116</v>
      </c>
      <c r="AB31" s="841"/>
      <c r="AC31" s="841"/>
      <c r="AD31" s="841"/>
      <c r="AE31" s="842"/>
      <c r="AF31" s="843">
        <v>116</v>
      </c>
      <c r="AG31" s="844"/>
      <c r="AH31" s="844"/>
      <c r="AI31" s="844"/>
      <c r="AJ31" s="845"/>
      <c r="AK31" s="912">
        <v>510</v>
      </c>
      <c r="AL31" s="913"/>
      <c r="AM31" s="913"/>
      <c r="AN31" s="913"/>
      <c r="AO31" s="913"/>
      <c r="AP31" s="913">
        <v>6784</v>
      </c>
      <c r="AQ31" s="913"/>
      <c r="AR31" s="913"/>
      <c r="AS31" s="913"/>
      <c r="AT31" s="913"/>
      <c r="AU31" s="913">
        <v>6282</v>
      </c>
      <c r="AV31" s="913"/>
      <c r="AW31" s="913"/>
      <c r="AX31" s="913"/>
      <c r="AY31" s="913"/>
      <c r="AZ31" s="914" t="s">
        <v>581</v>
      </c>
      <c r="BA31" s="914"/>
      <c r="BB31" s="914"/>
      <c r="BC31" s="914"/>
      <c r="BD31" s="914"/>
      <c r="BE31" s="910" t="s">
        <v>408</v>
      </c>
      <c r="BF31" s="910"/>
      <c r="BG31" s="910"/>
      <c r="BH31" s="910"/>
      <c r="BI31" s="911"/>
      <c r="BJ31" s="251"/>
      <c r="BK31" s="251"/>
      <c r="BL31" s="251"/>
      <c r="BM31" s="251"/>
      <c r="BN31" s="251"/>
      <c r="BO31" s="264"/>
      <c r="BP31" s="264"/>
      <c r="BQ31" s="261">
        <v>25</v>
      </c>
      <c r="BR31" s="262"/>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5"/>
    </row>
    <row r="32" spans="1:131" s="246" customFormat="1" ht="26.25" customHeight="1" x14ac:dyDescent="0.15">
      <c r="A32" s="265">
        <v>5</v>
      </c>
      <c r="B32" s="837"/>
      <c r="C32" s="838"/>
      <c r="D32" s="838"/>
      <c r="E32" s="838"/>
      <c r="F32" s="838"/>
      <c r="G32" s="838"/>
      <c r="H32" s="838"/>
      <c r="I32" s="838"/>
      <c r="J32" s="838"/>
      <c r="K32" s="838"/>
      <c r="L32" s="838"/>
      <c r="M32" s="838"/>
      <c r="N32" s="838"/>
      <c r="O32" s="838"/>
      <c r="P32" s="839"/>
      <c r="Q32" s="840"/>
      <c r="R32" s="841"/>
      <c r="S32" s="841"/>
      <c r="T32" s="841"/>
      <c r="U32" s="841"/>
      <c r="V32" s="841"/>
      <c r="W32" s="841"/>
      <c r="X32" s="841"/>
      <c r="Y32" s="841"/>
      <c r="Z32" s="841"/>
      <c r="AA32" s="841"/>
      <c r="AB32" s="841"/>
      <c r="AC32" s="841"/>
      <c r="AD32" s="841"/>
      <c r="AE32" s="842"/>
      <c r="AF32" s="843"/>
      <c r="AG32" s="844"/>
      <c r="AH32" s="844"/>
      <c r="AI32" s="844"/>
      <c r="AJ32" s="845"/>
      <c r="AK32" s="912"/>
      <c r="AL32" s="913"/>
      <c r="AM32" s="913"/>
      <c r="AN32" s="913"/>
      <c r="AO32" s="913"/>
      <c r="AP32" s="913"/>
      <c r="AQ32" s="913"/>
      <c r="AR32" s="913"/>
      <c r="AS32" s="913"/>
      <c r="AT32" s="913"/>
      <c r="AU32" s="913"/>
      <c r="AV32" s="913"/>
      <c r="AW32" s="913"/>
      <c r="AX32" s="913"/>
      <c r="AY32" s="913"/>
      <c r="AZ32" s="914"/>
      <c r="BA32" s="914"/>
      <c r="BB32" s="914"/>
      <c r="BC32" s="914"/>
      <c r="BD32" s="914"/>
      <c r="BE32" s="910"/>
      <c r="BF32" s="910"/>
      <c r="BG32" s="910"/>
      <c r="BH32" s="910"/>
      <c r="BI32" s="911"/>
      <c r="BJ32" s="251"/>
      <c r="BK32" s="251"/>
      <c r="BL32" s="251"/>
      <c r="BM32" s="251"/>
      <c r="BN32" s="251"/>
      <c r="BO32" s="264"/>
      <c r="BP32" s="264"/>
      <c r="BQ32" s="261">
        <v>26</v>
      </c>
      <c r="BR32" s="262"/>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5"/>
    </row>
    <row r="33" spans="1:131" s="246" customFormat="1" ht="26.25" customHeight="1" x14ac:dyDescent="0.15">
      <c r="A33" s="265">
        <v>6</v>
      </c>
      <c r="B33" s="837"/>
      <c r="C33" s="838"/>
      <c r="D33" s="838"/>
      <c r="E33" s="838"/>
      <c r="F33" s="838"/>
      <c r="G33" s="838"/>
      <c r="H33" s="838"/>
      <c r="I33" s="838"/>
      <c r="J33" s="838"/>
      <c r="K33" s="838"/>
      <c r="L33" s="838"/>
      <c r="M33" s="838"/>
      <c r="N33" s="838"/>
      <c r="O33" s="838"/>
      <c r="P33" s="839"/>
      <c r="Q33" s="840"/>
      <c r="R33" s="841"/>
      <c r="S33" s="841"/>
      <c r="T33" s="841"/>
      <c r="U33" s="841"/>
      <c r="V33" s="841"/>
      <c r="W33" s="841"/>
      <c r="X33" s="841"/>
      <c r="Y33" s="841"/>
      <c r="Z33" s="841"/>
      <c r="AA33" s="841"/>
      <c r="AB33" s="841"/>
      <c r="AC33" s="841"/>
      <c r="AD33" s="841"/>
      <c r="AE33" s="842"/>
      <c r="AF33" s="843"/>
      <c r="AG33" s="844"/>
      <c r="AH33" s="844"/>
      <c r="AI33" s="844"/>
      <c r="AJ33" s="845"/>
      <c r="AK33" s="912"/>
      <c r="AL33" s="913"/>
      <c r="AM33" s="913"/>
      <c r="AN33" s="913"/>
      <c r="AO33" s="913"/>
      <c r="AP33" s="913"/>
      <c r="AQ33" s="913"/>
      <c r="AR33" s="913"/>
      <c r="AS33" s="913"/>
      <c r="AT33" s="913"/>
      <c r="AU33" s="913"/>
      <c r="AV33" s="913"/>
      <c r="AW33" s="913"/>
      <c r="AX33" s="913"/>
      <c r="AY33" s="913"/>
      <c r="AZ33" s="914"/>
      <c r="BA33" s="914"/>
      <c r="BB33" s="914"/>
      <c r="BC33" s="914"/>
      <c r="BD33" s="914"/>
      <c r="BE33" s="910"/>
      <c r="BF33" s="910"/>
      <c r="BG33" s="910"/>
      <c r="BH33" s="910"/>
      <c r="BI33" s="911"/>
      <c r="BJ33" s="251"/>
      <c r="BK33" s="251"/>
      <c r="BL33" s="251"/>
      <c r="BM33" s="251"/>
      <c r="BN33" s="251"/>
      <c r="BO33" s="264"/>
      <c r="BP33" s="264"/>
      <c r="BQ33" s="261">
        <v>27</v>
      </c>
      <c r="BR33" s="262"/>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5"/>
    </row>
    <row r="34" spans="1:131" s="246" customFormat="1" ht="26.25" customHeight="1" x14ac:dyDescent="0.15">
      <c r="A34" s="265">
        <v>7</v>
      </c>
      <c r="B34" s="837"/>
      <c r="C34" s="838"/>
      <c r="D34" s="838"/>
      <c r="E34" s="838"/>
      <c r="F34" s="838"/>
      <c r="G34" s="838"/>
      <c r="H34" s="838"/>
      <c r="I34" s="838"/>
      <c r="J34" s="838"/>
      <c r="K34" s="838"/>
      <c r="L34" s="838"/>
      <c r="M34" s="838"/>
      <c r="N34" s="838"/>
      <c r="O34" s="838"/>
      <c r="P34" s="839"/>
      <c r="Q34" s="840"/>
      <c r="R34" s="841"/>
      <c r="S34" s="841"/>
      <c r="T34" s="841"/>
      <c r="U34" s="841"/>
      <c r="V34" s="841"/>
      <c r="W34" s="841"/>
      <c r="X34" s="841"/>
      <c r="Y34" s="841"/>
      <c r="Z34" s="841"/>
      <c r="AA34" s="841"/>
      <c r="AB34" s="841"/>
      <c r="AC34" s="841"/>
      <c r="AD34" s="841"/>
      <c r="AE34" s="842"/>
      <c r="AF34" s="843"/>
      <c r="AG34" s="844"/>
      <c r="AH34" s="844"/>
      <c r="AI34" s="844"/>
      <c r="AJ34" s="845"/>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1"/>
      <c r="BK34" s="251"/>
      <c r="BL34" s="251"/>
      <c r="BM34" s="251"/>
      <c r="BN34" s="251"/>
      <c r="BO34" s="264"/>
      <c r="BP34" s="264"/>
      <c r="BQ34" s="261">
        <v>28</v>
      </c>
      <c r="BR34" s="262"/>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5"/>
    </row>
    <row r="35" spans="1:131" s="246" customFormat="1" ht="26.25" customHeight="1" x14ac:dyDescent="0.15">
      <c r="A35" s="265">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42"/>
      <c r="AF35" s="843"/>
      <c r="AG35" s="844"/>
      <c r="AH35" s="844"/>
      <c r="AI35" s="844"/>
      <c r="AJ35" s="845"/>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1"/>
      <c r="BK35" s="251"/>
      <c r="BL35" s="251"/>
      <c r="BM35" s="251"/>
      <c r="BN35" s="251"/>
      <c r="BO35" s="264"/>
      <c r="BP35" s="264"/>
      <c r="BQ35" s="261">
        <v>29</v>
      </c>
      <c r="BR35" s="262"/>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5"/>
    </row>
    <row r="36" spans="1:131" s="246" customFormat="1" ht="26.25" customHeight="1" x14ac:dyDescent="0.15">
      <c r="A36" s="265">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1"/>
      <c r="BK36" s="251"/>
      <c r="BL36" s="251"/>
      <c r="BM36" s="251"/>
      <c r="BN36" s="251"/>
      <c r="BO36" s="264"/>
      <c r="BP36" s="264"/>
      <c r="BQ36" s="261">
        <v>30</v>
      </c>
      <c r="BR36" s="262"/>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5"/>
    </row>
    <row r="37" spans="1:131" s="246" customFormat="1" ht="26.25" customHeight="1" x14ac:dyDescent="0.15">
      <c r="A37" s="265">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1"/>
      <c r="BK37" s="251"/>
      <c r="BL37" s="251"/>
      <c r="BM37" s="251"/>
      <c r="BN37" s="251"/>
      <c r="BO37" s="264"/>
      <c r="BP37" s="264"/>
      <c r="BQ37" s="261">
        <v>31</v>
      </c>
      <c r="BR37" s="262"/>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5"/>
    </row>
    <row r="38" spans="1:131" s="246" customFormat="1" ht="26.25" customHeight="1" x14ac:dyDescent="0.15">
      <c r="A38" s="265">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1"/>
      <c r="BK38" s="251"/>
      <c r="BL38" s="251"/>
      <c r="BM38" s="251"/>
      <c r="BN38" s="251"/>
      <c r="BO38" s="264"/>
      <c r="BP38" s="264"/>
      <c r="BQ38" s="261">
        <v>32</v>
      </c>
      <c r="BR38" s="262"/>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5"/>
    </row>
    <row r="39" spans="1:131" s="246" customFormat="1" ht="26.25" customHeight="1" x14ac:dyDescent="0.15">
      <c r="A39" s="265">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1"/>
      <c r="BK39" s="251"/>
      <c r="BL39" s="251"/>
      <c r="BM39" s="251"/>
      <c r="BN39" s="251"/>
      <c r="BO39" s="264"/>
      <c r="BP39" s="264"/>
      <c r="BQ39" s="261">
        <v>33</v>
      </c>
      <c r="BR39" s="262"/>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5"/>
    </row>
    <row r="40" spans="1:131" s="246" customFormat="1" ht="26.25" customHeight="1" x14ac:dyDescent="0.15">
      <c r="A40" s="260">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1"/>
      <c r="BK40" s="251"/>
      <c r="BL40" s="251"/>
      <c r="BM40" s="251"/>
      <c r="BN40" s="251"/>
      <c r="BO40" s="264"/>
      <c r="BP40" s="264"/>
      <c r="BQ40" s="261">
        <v>34</v>
      </c>
      <c r="BR40" s="262"/>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5"/>
    </row>
    <row r="41" spans="1:131" s="246" customFormat="1" ht="26.25" customHeight="1" x14ac:dyDescent="0.15">
      <c r="A41" s="260">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1"/>
      <c r="BK41" s="251"/>
      <c r="BL41" s="251"/>
      <c r="BM41" s="251"/>
      <c r="BN41" s="251"/>
      <c r="BO41" s="264"/>
      <c r="BP41" s="264"/>
      <c r="BQ41" s="261">
        <v>35</v>
      </c>
      <c r="BR41" s="262"/>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5"/>
    </row>
    <row r="42" spans="1:131" s="246" customFormat="1" ht="26.25" customHeight="1" x14ac:dyDescent="0.15">
      <c r="A42" s="260">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1"/>
      <c r="BK42" s="251"/>
      <c r="BL42" s="251"/>
      <c r="BM42" s="251"/>
      <c r="BN42" s="251"/>
      <c r="BO42" s="264"/>
      <c r="BP42" s="264"/>
      <c r="BQ42" s="261">
        <v>36</v>
      </c>
      <c r="BR42" s="262"/>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5"/>
    </row>
    <row r="43" spans="1:131" s="246" customFormat="1" ht="26.25" customHeight="1" x14ac:dyDescent="0.15">
      <c r="A43" s="260">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1"/>
      <c r="BK43" s="251"/>
      <c r="BL43" s="251"/>
      <c r="BM43" s="251"/>
      <c r="BN43" s="251"/>
      <c r="BO43" s="264"/>
      <c r="BP43" s="264"/>
      <c r="BQ43" s="261">
        <v>37</v>
      </c>
      <c r="BR43" s="262"/>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5"/>
    </row>
    <row r="44" spans="1:131" s="246" customFormat="1" ht="26.25" customHeight="1" x14ac:dyDescent="0.15">
      <c r="A44" s="260">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1"/>
      <c r="BK44" s="251"/>
      <c r="BL44" s="251"/>
      <c r="BM44" s="251"/>
      <c r="BN44" s="251"/>
      <c r="BO44" s="264"/>
      <c r="BP44" s="264"/>
      <c r="BQ44" s="261">
        <v>38</v>
      </c>
      <c r="BR44" s="262"/>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5"/>
    </row>
    <row r="45" spans="1:131" s="246" customFormat="1" ht="26.25" customHeight="1" x14ac:dyDescent="0.15">
      <c r="A45" s="260">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1"/>
      <c r="BK45" s="251"/>
      <c r="BL45" s="251"/>
      <c r="BM45" s="251"/>
      <c r="BN45" s="251"/>
      <c r="BO45" s="264"/>
      <c r="BP45" s="264"/>
      <c r="BQ45" s="261">
        <v>39</v>
      </c>
      <c r="BR45" s="262"/>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5"/>
    </row>
    <row r="46" spans="1:131" s="246" customFormat="1" ht="26.25" customHeight="1" x14ac:dyDescent="0.15">
      <c r="A46" s="260">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1"/>
      <c r="BK46" s="251"/>
      <c r="BL46" s="251"/>
      <c r="BM46" s="251"/>
      <c r="BN46" s="251"/>
      <c r="BO46" s="264"/>
      <c r="BP46" s="264"/>
      <c r="BQ46" s="261">
        <v>40</v>
      </c>
      <c r="BR46" s="262"/>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5"/>
    </row>
    <row r="47" spans="1:131" s="246" customFormat="1" ht="26.25" customHeight="1" x14ac:dyDescent="0.15">
      <c r="A47" s="260">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1"/>
      <c r="BK47" s="251"/>
      <c r="BL47" s="251"/>
      <c r="BM47" s="251"/>
      <c r="BN47" s="251"/>
      <c r="BO47" s="264"/>
      <c r="BP47" s="264"/>
      <c r="BQ47" s="261">
        <v>41</v>
      </c>
      <c r="BR47" s="262"/>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5"/>
    </row>
    <row r="48" spans="1:131" s="246" customFormat="1" ht="26.25" customHeight="1" x14ac:dyDescent="0.15">
      <c r="A48" s="260">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1"/>
      <c r="BK48" s="251"/>
      <c r="BL48" s="251"/>
      <c r="BM48" s="251"/>
      <c r="BN48" s="251"/>
      <c r="BO48" s="264"/>
      <c r="BP48" s="264"/>
      <c r="BQ48" s="261">
        <v>42</v>
      </c>
      <c r="BR48" s="262"/>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5"/>
    </row>
    <row r="49" spans="1:131" s="246" customFormat="1" ht="26.25" customHeight="1" x14ac:dyDescent="0.15">
      <c r="A49" s="260">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1"/>
      <c r="BK49" s="251"/>
      <c r="BL49" s="251"/>
      <c r="BM49" s="251"/>
      <c r="BN49" s="251"/>
      <c r="BO49" s="264"/>
      <c r="BP49" s="264"/>
      <c r="BQ49" s="261">
        <v>43</v>
      </c>
      <c r="BR49" s="262"/>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5"/>
    </row>
    <row r="50" spans="1:131" s="246" customFormat="1" ht="26.25" customHeight="1" x14ac:dyDescent="0.15">
      <c r="A50" s="260">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1"/>
      <c r="BK50" s="251"/>
      <c r="BL50" s="251"/>
      <c r="BM50" s="251"/>
      <c r="BN50" s="251"/>
      <c r="BO50" s="264"/>
      <c r="BP50" s="264"/>
      <c r="BQ50" s="261">
        <v>44</v>
      </c>
      <c r="BR50" s="262"/>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5"/>
    </row>
    <row r="51" spans="1:131" s="246" customFormat="1" ht="26.25" customHeight="1" x14ac:dyDescent="0.15">
      <c r="A51" s="260">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1"/>
      <c r="BK51" s="251"/>
      <c r="BL51" s="251"/>
      <c r="BM51" s="251"/>
      <c r="BN51" s="251"/>
      <c r="BO51" s="264"/>
      <c r="BP51" s="264"/>
      <c r="BQ51" s="261">
        <v>45</v>
      </c>
      <c r="BR51" s="262"/>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5"/>
    </row>
    <row r="52" spans="1:131" s="246" customFormat="1" ht="26.25" customHeight="1" x14ac:dyDescent="0.15">
      <c r="A52" s="260">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1"/>
      <c r="BK52" s="251"/>
      <c r="BL52" s="251"/>
      <c r="BM52" s="251"/>
      <c r="BN52" s="251"/>
      <c r="BO52" s="264"/>
      <c r="BP52" s="264"/>
      <c r="BQ52" s="261">
        <v>46</v>
      </c>
      <c r="BR52" s="262"/>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5"/>
    </row>
    <row r="53" spans="1:131" s="246" customFormat="1" ht="26.25" customHeight="1" x14ac:dyDescent="0.15">
      <c r="A53" s="260">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1"/>
      <c r="BK53" s="251"/>
      <c r="BL53" s="251"/>
      <c r="BM53" s="251"/>
      <c r="BN53" s="251"/>
      <c r="BO53" s="264"/>
      <c r="BP53" s="264"/>
      <c r="BQ53" s="261">
        <v>47</v>
      </c>
      <c r="BR53" s="262"/>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5"/>
    </row>
    <row r="54" spans="1:131" s="246" customFormat="1" ht="26.25" customHeight="1" x14ac:dyDescent="0.15">
      <c r="A54" s="260">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1"/>
      <c r="BK54" s="251"/>
      <c r="BL54" s="251"/>
      <c r="BM54" s="251"/>
      <c r="BN54" s="251"/>
      <c r="BO54" s="264"/>
      <c r="BP54" s="264"/>
      <c r="BQ54" s="261">
        <v>48</v>
      </c>
      <c r="BR54" s="262"/>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5"/>
    </row>
    <row r="55" spans="1:131" s="246" customFormat="1" ht="26.25" customHeight="1" x14ac:dyDescent="0.15">
      <c r="A55" s="260">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1"/>
      <c r="BK55" s="251"/>
      <c r="BL55" s="251"/>
      <c r="BM55" s="251"/>
      <c r="BN55" s="251"/>
      <c r="BO55" s="264"/>
      <c r="BP55" s="264"/>
      <c r="BQ55" s="261">
        <v>49</v>
      </c>
      <c r="BR55" s="262"/>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5"/>
    </row>
    <row r="56" spans="1:131" s="246" customFormat="1" ht="26.25" customHeight="1" x14ac:dyDescent="0.15">
      <c r="A56" s="260">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1"/>
      <c r="BK56" s="251"/>
      <c r="BL56" s="251"/>
      <c r="BM56" s="251"/>
      <c r="BN56" s="251"/>
      <c r="BO56" s="264"/>
      <c r="BP56" s="264"/>
      <c r="BQ56" s="261">
        <v>50</v>
      </c>
      <c r="BR56" s="262"/>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5"/>
    </row>
    <row r="57" spans="1:131" s="246" customFormat="1" ht="26.25" customHeight="1" x14ac:dyDescent="0.15">
      <c r="A57" s="260">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1"/>
      <c r="BK57" s="251"/>
      <c r="BL57" s="251"/>
      <c r="BM57" s="251"/>
      <c r="BN57" s="251"/>
      <c r="BO57" s="264"/>
      <c r="BP57" s="264"/>
      <c r="BQ57" s="261">
        <v>51</v>
      </c>
      <c r="BR57" s="262"/>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5"/>
    </row>
    <row r="58" spans="1:131" s="246" customFormat="1" ht="26.25" customHeight="1" x14ac:dyDescent="0.15">
      <c r="A58" s="260">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1"/>
      <c r="BK58" s="251"/>
      <c r="BL58" s="251"/>
      <c r="BM58" s="251"/>
      <c r="BN58" s="251"/>
      <c r="BO58" s="264"/>
      <c r="BP58" s="264"/>
      <c r="BQ58" s="261">
        <v>52</v>
      </c>
      <c r="BR58" s="262"/>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5"/>
    </row>
    <row r="59" spans="1:131" s="246" customFormat="1" ht="26.25" customHeight="1" x14ac:dyDescent="0.15">
      <c r="A59" s="260">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1"/>
      <c r="BK59" s="251"/>
      <c r="BL59" s="251"/>
      <c r="BM59" s="251"/>
      <c r="BN59" s="251"/>
      <c r="BO59" s="264"/>
      <c r="BP59" s="264"/>
      <c r="BQ59" s="261">
        <v>53</v>
      </c>
      <c r="BR59" s="262"/>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5"/>
    </row>
    <row r="60" spans="1:131" s="246" customFormat="1" ht="26.25" customHeight="1" x14ac:dyDescent="0.15">
      <c r="A60" s="260">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1"/>
      <c r="BK60" s="251"/>
      <c r="BL60" s="251"/>
      <c r="BM60" s="251"/>
      <c r="BN60" s="251"/>
      <c r="BO60" s="264"/>
      <c r="BP60" s="264"/>
      <c r="BQ60" s="261">
        <v>54</v>
      </c>
      <c r="BR60" s="262"/>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5"/>
    </row>
    <row r="61" spans="1:131" s="246" customFormat="1" ht="26.25" customHeight="1" thickBot="1" x14ac:dyDescent="0.2">
      <c r="A61" s="260">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1"/>
      <c r="BK61" s="251"/>
      <c r="BL61" s="251"/>
      <c r="BM61" s="251"/>
      <c r="BN61" s="251"/>
      <c r="BO61" s="264"/>
      <c r="BP61" s="264"/>
      <c r="BQ61" s="261">
        <v>55</v>
      </c>
      <c r="BR61" s="262"/>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5"/>
    </row>
    <row r="62" spans="1:131" s="246" customFormat="1" ht="26.25" customHeight="1" x14ac:dyDescent="0.15">
      <c r="A62" s="260">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409</v>
      </c>
      <c r="BK62" s="888"/>
      <c r="BL62" s="888"/>
      <c r="BM62" s="888"/>
      <c r="BN62" s="889"/>
      <c r="BO62" s="264"/>
      <c r="BP62" s="264"/>
      <c r="BQ62" s="261">
        <v>56</v>
      </c>
      <c r="BR62" s="262"/>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5"/>
    </row>
    <row r="63" spans="1:131" s="246" customFormat="1" ht="26.25" customHeight="1" thickBot="1" x14ac:dyDescent="0.2">
      <c r="A63" s="263" t="s">
        <v>390</v>
      </c>
      <c r="B63" s="872" t="s">
        <v>410</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2235</v>
      </c>
      <c r="AG63" s="924"/>
      <c r="AH63" s="924"/>
      <c r="AI63" s="924"/>
      <c r="AJ63" s="925"/>
      <c r="AK63" s="926"/>
      <c r="AL63" s="921"/>
      <c r="AM63" s="921"/>
      <c r="AN63" s="921"/>
      <c r="AO63" s="921"/>
      <c r="AP63" s="924">
        <v>10591</v>
      </c>
      <c r="AQ63" s="924"/>
      <c r="AR63" s="924"/>
      <c r="AS63" s="924"/>
      <c r="AT63" s="924"/>
      <c r="AU63" s="924">
        <v>6282</v>
      </c>
      <c r="AV63" s="924"/>
      <c r="AW63" s="924"/>
      <c r="AX63" s="924"/>
      <c r="AY63" s="924"/>
      <c r="AZ63" s="928"/>
      <c r="BA63" s="928"/>
      <c r="BB63" s="928"/>
      <c r="BC63" s="928"/>
      <c r="BD63" s="928"/>
      <c r="BE63" s="929"/>
      <c r="BF63" s="929"/>
      <c r="BG63" s="929"/>
      <c r="BH63" s="929"/>
      <c r="BI63" s="930"/>
      <c r="BJ63" s="931" t="s">
        <v>411</v>
      </c>
      <c r="BK63" s="932"/>
      <c r="BL63" s="932"/>
      <c r="BM63" s="932"/>
      <c r="BN63" s="933"/>
      <c r="BO63" s="264"/>
      <c r="BP63" s="264"/>
      <c r="BQ63" s="261">
        <v>57</v>
      </c>
      <c r="BR63" s="262"/>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5"/>
    </row>
    <row r="65" spans="1:131" s="246" customFormat="1" ht="26.25" customHeight="1" thickBot="1" x14ac:dyDescent="0.2">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5"/>
    </row>
    <row r="66" spans="1:131" s="246" customFormat="1" ht="26.25" customHeight="1" x14ac:dyDescent="0.15">
      <c r="A66" s="822" t="s">
        <v>413</v>
      </c>
      <c r="B66" s="823"/>
      <c r="C66" s="823"/>
      <c r="D66" s="823"/>
      <c r="E66" s="823"/>
      <c r="F66" s="823"/>
      <c r="G66" s="823"/>
      <c r="H66" s="823"/>
      <c r="I66" s="823"/>
      <c r="J66" s="823"/>
      <c r="K66" s="823"/>
      <c r="L66" s="823"/>
      <c r="M66" s="823"/>
      <c r="N66" s="823"/>
      <c r="O66" s="823"/>
      <c r="P66" s="824"/>
      <c r="Q66" s="799" t="s">
        <v>414</v>
      </c>
      <c r="R66" s="800"/>
      <c r="S66" s="800"/>
      <c r="T66" s="800"/>
      <c r="U66" s="801"/>
      <c r="V66" s="799" t="s">
        <v>415</v>
      </c>
      <c r="W66" s="800"/>
      <c r="X66" s="800"/>
      <c r="Y66" s="800"/>
      <c r="Z66" s="801"/>
      <c r="AA66" s="799" t="s">
        <v>416</v>
      </c>
      <c r="AB66" s="800"/>
      <c r="AC66" s="800"/>
      <c r="AD66" s="800"/>
      <c r="AE66" s="801"/>
      <c r="AF66" s="934" t="s">
        <v>417</v>
      </c>
      <c r="AG66" s="895"/>
      <c r="AH66" s="895"/>
      <c r="AI66" s="895"/>
      <c r="AJ66" s="935"/>
      <c r="AK66" s="799" t="s">
        <v>399</v>
      </c>
      <c r="AL66" s="823"/>
      <c r="AM66" s="823"/>
      <c r="AN66" s="823"/>
      <c r="AO66" s="824"/>
      <c r="AP66" s="799" t="s">
        <v>418</v>
      </c>
      <c r="AQ66" s="800"/>
      <c r="AR66" s="800"/>
      <c r="AS66" s="800"/>
      <c r="AT66" s="801"/>
      <c r="AU66" s="799" t="s">
        <v>419</v>
      </c>
      <c r="AV66" s="800"/>
      <c r="AW66" s="800"/>
      <c r="AX66" s="800"/>
      <c r="AY66" s="801"/>
      <c r="AZ66" s="799" t="s">
        <v>375</v>
      </c>
      <c r="BA66" s="800"/>
      <c r="BB66" s="800"/>
      <c r="BC66" s="800"/>
      <c r="BD66" s="811"/>
      <c r="BE66" s="264"/>
      <c r="BF66" s="264"/>
      <c r="BG66" s="264"/>
      <c r="BH66" s="264"/>
      <c r="BI66" s="264"/>
      <c r="BJ66" s="264"/>
      <c r="BK66" s="264"/>
      <c r="BL66" s="264"/>
      <c r="BM66" s="264"/>
      <c r="BN66" s="264"/>
      <c r="BO66" s="264"/>
      <c r="BP66" s="264"/>
      <c r="BQ66" s="261">
        <v>60</v>
      </c>
      <c r="BR66" s="266"/>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5"/>
    </row>
    <row r="67" spans="1:131" s="246" customFormat="1" ht="26.25" customHeight="1" thickBot="1" x14ac:dyDescent="0.2">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4"/>
      <c r="BF67" s="264"/>
      <c r="BG67" s="264"/>
      <c r="BH67" s="264"/>
      <c r="BI67" s="264"/>
      <c r="BJ67" s="264"/>
      <c r="BK67" s="264"/>
      <c r="BL67" s="264"/>
      <c r="BM67" s="264"/>
      <c r="BN67" s="264"/>
      <c r="BO67" s="264"/>
      <c r="BP67" s="264"/>
      <c r="BQ67" s="261">
        <v>61</v>
      </c>
      <c r="BR67" s="266"/>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5"/>
    </row>
    <row r="68" spans="1:131" s="246" customFormat="1" ht="26.25" customHeight="1" thickTop="1" x14ac:dyDescent="0.15">
      <c r="A68" s="257">
        <v>1</v>
      </c>
      <c r="B68" s="951" t="s">
        <v>582</v>
      </c>
      <c r="C68" s="952"/>
      <c r="D68" s="952"/>
      <c r="E68" s="952"/>
      <c r="F68" s="952"/>
      <c r="G68" s="952"/>
      <c r="H68" s="952"/>
      <c r="I68" s="952"/>
      <c r="J68" s="952"/>
      <c r="K68" s="952"/>
      <c r="L68" s="952"/>
      <c r="M68" s="952"/>
      <c r="N68" s="952"/>
      <c r="O68" s="952"/>
      <c r="P68" s="953"/>
      <c r="Q68" s="954">
        <v>269</v>
      </c>
      <c r="R68" s="948"/>
      <c r="S68" s="948"/>
      <c r="T68" s="948"/>
      <c r="U68" s="948"/>
      <c r="V68" s="948">
        <v>243</v>
      </c>
      <c r="W68" s="948"/>
      <c r="X68" s="948"/>
      <c r="Y68" s="948"/>
      <c r="Z68" s="948"/>
      <c r="AA68" s="948">
        <v>27</v>
      </c>
      <c r="AB68" s="948"/>
      <c r="AC68" s="948"/>
      <c r="AD68" s="948"/>
      <c r="AE68" s="948"/>
      <c r="AF68" s="948">
        <v>15</v>
      </c>
      <c r="AG68" s="948"/>
      <c r="AH68" s="948"/>
      <c r="AI68" s="948"/>
      <c r="AJ68" s="948"/>
      <c r="AK68" s="948">
        <v>4</v>
      </c>
      <c r="AL68" s="948"/>
      <c r="AM68" s="948"/>
      <c r="AN68" s="948"/>
      <c r="AO68" s="948"/>
      <c r="AP68" s="948" t="s">
        <v>577</v>
      </c>
      <c r="AQ68" s="948"/>
      <c r="AR68" s="948"/>
      <c r="AS68" s="948"/>
      <c r="AT68" s="948"/>
      <c r="AU68" s="948" t="s">
        <v>577</v>
      </c>
      <c r="AV68" s="948"/>
      <c r="AW68" s="948"/>
      <c r="AX68" s="948"/>
      <c r="AY68" s="948"/>
      <c r="AZ68" s="949"/>
      <c r="BA68" s="949"/>
      <c r="BB68" s="949"/>
      <c r="BC68" s="949"/>
      <c r="BD68" s="950"/>
      <c r="BE68" s="264"/>
      <c r="BF68" s="264"/>
      <c r="BG68" s="264"/>
      <c r="BH68" s="264"/>
      <c r="BI68" s="264"/>
      <c r="BJ68" s="264"/>
      <c r="BK68" s="264"/>
      <c r="BL68" s="264"/>
      <c r="BM68" s="264"/>
      <c r="BN68" s="264"/>
      <c r="BO68" s="264"/>
      <c r="BP68" s="264"/>
      <c r="BQ68" s="261">
        <v>62</v>
      </c>
      <c r="BR68" s="266"/>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5"/>
    </row>
    <row r="69" spans="1:131" s="246" customFormat="1" ht="26.25" customHeight="1" x14ac:dyDescent="0.15">
      <c r="A69" s="260">
        <v>2</v>
      </c>
      <c r="B69" s="955" t="s">
        <v>583</v>
      </c>
      <c r="C69" s="956"/>
      <c r="D69" s="956"/>
      <c r="E69" s="956"/>
      <c r="F69" s="956"/>
      <c r="G69" s="956"/>
      <c r="H69" s="956"/>
      <c r="I69" s="956"/>
      <c r="J69" s="956"/>
      <c r="K69" s="956"/>
      <c r="L69" s="956"/>
      <c r="M69" s="956"/>
      <c r="N69" s="956"/>
      <c r="O69" s="956"/>
      <c r="P69" s="957"/>
      <c r="Q69" s="958">
        <v>171</v>
      </c>
      <c r="R69" s="913"/>
      <c r="S69" s="913"/>
      <c r="T69" s="913"/>
      <c r="U69" s="913"/>
      <c r="V69" s="913">
        <v>160</v>
      </c>
      <c r="W69" s="913"/>
      <c r="X69" s="913"/>
      <c r="Y69" s="913"/>
      <c r="Z69" s="913"/>
      <c r="AA69" s="913">
        <v>11</v>
      </c>
      <c r="AB69" s="913"/>
      <c r="AC69" s="913"/>
      <c r="AD69" s="913"/>
      <c r="AE69" s="913"/>
      <c r="AF69" s="913">
        <v>11</v>
      </c>
      <c r="AG69" s="913"/>
      <c r="AH69" s="913"/>
      <c r="AI69" s="913"/>
      <c r="AJ69" s="913"/>
      <c r="AK69" s="913" t="s">
        <v>577</v>
      </c>
      <c r="AL69" s="913"/>
      <c r="AM69" s="913"/>
      <c r="AN69" s="913"/>
      <c r="AO69" s="913"/>
      <c r="AP69" s="913" t="s">
        <v>577</v>
      </c>
      <c r="AQ69" s="913"/>
      <c r="AR69" s="913"/>
      <c r="AS69" s="913"/>
      <c r="AT69" s="913"/>
      <c r="AU69" s="913" t="s">
        <v>577</v>
      </c>
      <c r="AV69" s="913"/>
      <c r="AW69" s="913"/>
      <c r="AX69" s="913"/>
      <c r="AY69" s="913"/>
      <c r="AZ69" s="959"/>
      <c r="BA69" s="959"/>
      <c r="BB69" s="959"/>
      <c r="BC69" s="959"/>
      <c r="BD69" s="960"/>
      <c r="BE69" s="264"/>
      <c r="BF69" s="264"/>
      <c r="BG69" s="264"/>
      <c r="BH69" s="264"/>
      <c r="BI69" s="264"/>
      <c r="BJ69" s="264"/>
      <c r="BK69" s="264"/>
      <c r="BL69" s="264"/>
      <c r="BM69" s="264"/>
      <c r="BN69" s="264"/>
      <c r="BO69" s="264"/>
      <c r="BP69" s="264"/>
      <c r="BQ69" s="261">
        <v>63</v>
      </c>
      <c r="BR69" s="266"/>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5"/>
    </row>
    <row r="70" spans="1:131" s="246" customFormat="1" ht="26.25" customHeight="1" x14ac:dyDescent="0.15">
      <c r="A70" s="260">
        <v>3</v>
      </c>
      <c r="B70" s="955" t="s">
        <v>584</v>
      </c>
      <c r="C70" s="956"/>
      <c r="D70" s="956"/>
      <c r="E70" s="956"/>
      <c r="F70" s="956"/>
      <c r="G70" s="956"/>
      <c r="H70" s="956"/>
      <c r="I70" s="956"/>
      <c r="J70" s="956"/>
      <c r="K70" s="956"/>
      <c r="L70" s="956"/>
      <c r="M70" s="956"/>
      <c r="N70" s="956"/>
      <c r="O70" s="956"/>
      <c r="P70" s="957"/>
      <c r="Q70" s="958">
        <v>243</v>
      </c>
      <c r="R70" s="913"/>
      <c r="S70" s="913"/>
      <c r="T70" s="913"/>
      <c r="U70" s="913"/>
      <c r="V70" s="913">
        <v>205</v>
      </c>
      <c r="W70" s="913"/>
      <c r="X70" s="913"/>
      <c r="Y70" s="913"/>
      <c r="Z70" s="913"/>
      <c r="AA70" s="913">
        <v>38</v>
      </c>
      <c r="AB70" s="913"/>
      <c r="AC70" s="913"/>
      <c r="AD70" s="913"/>
      <c r="AE70" s="913"/>
      <c r="AF70" s="913">
        <v>38</v>
      </c>
      <c r="AG70" s="913"/>
      <c r="AH70" s="913"/>
      <c r="AI70" s="913"/>
      <c r="AJ70" s="913"/>
      <c r="AK70" s="913">
        <v>35</v>
      </c>
      <c r="AL70" s="913"/>
      <c r="AM70" s="913"/>
      <c r="AN70" s="913"/>
      <c r="AO70" s="913"/>
      <c r="AP70" s="913" t="s">
        <v>577</v>
      </c>
      <c r="AQ70" s="913"/>
      <c r="AR70" s="913"/>
      <c r="AS70" s="913"/>
      <c r="AT70" s="913"/>
      <c r="AU70" s="913" t="s">
        <v>577</v>
      </c>
      <c r="AV70" s="913"/>
      <c r="AW70" s="913"/>
      <c r="AX70" s="913"/>
      <c r="AY70" s="913"/>
      <c r="AZ70" s="959"/>
      <c r="BA70" s="959"/>
      <c r="BB70" s="959"/>
      <c r="BC70" s="959"/>
      <c r="BD70" s="960"/>
      <c r="BE70" s="264"/>
      <c r="BF70" s="264"/>
      <c r="BG70" s="264"/>
      <c r="BH70" s="264"/>
      <c r="BI70" s="264"/>
      <c r="BJ70" s="264"/>
      <c r="BK70" s="264"/>
      <c r="BL70" s="264"/>
      <c r="BM70" s="264"/>
      <c r="BN70" s="264"/>
      <c r="BO70" s="264"/>
      <c r="BP70" s="264"/>
      <c r="BQ70" s="261">
        <v>64</v>
      </c>
      <c r="BR70" s="266"/>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5"/>
    </row>
    <row r="71" spans="1:131" s="246" customFormat="1" ht="26.25" customHeight="1" x14ac:dyDescent="0.15">
      <c r="A71" s="260">
        <v>4</v>
      </c>
      <c r="B71" s="955" t="s">
        <v>585</v>
      </c>
      <c r="C71" s="956"/>
      <c r="D71" s="956"/>
      <c r="E71" s="956"/>
      <c r="F71" s="956"/>
      <c r="G71" s="956"/>
      <c r="H71" s="956"/>
      <c r="I71" s="956"/>
      <c r="J71" s="956"/>
      <c r="K71" s="956"/>
      <c r="L71" s="956"/>
      <c r="M71" s="956"/>
      <c r="N71" s="956"/>
      <c r="O71" s="956"/>
      <c r="P71" s="957"/>
      <c r="Q71" s="958">
        <v>10094</v>
      </c>
      <c r="R71" s="913"/>
      <c r="S71" s="913"/>
      <c r="T71" s="913"/>
      <c r="U71" s="913"/>
      <c r="V71" s="913">
        <v>9713</v>
      </c>
      <c r="W71" s="913"/>
      <c r="X71" s="913"/>
      <c r="Y71" s="913"/>
      <c r="Z71" s="913"/>
      <c r="AA71" s="913">
        <v>381</v>
      </c>
      <c r="AB71" s="913"/>
      <c r="AC71" s="913"/>
      <c r="AD71" s="913"/>
      <c r="AE71" s="913"/>
      <c r="AF71" s="913">
        <v>381</v>
      </c>
      <c r="AG71" s="913"/>
      <c r="AH71" s="913"/>
      <c r="AI71" s="913"/>
      <c r="AJ71" s="913"/>
      <c r="AK71" s="913" t="s">
        <v>577</v>
      </c>
      <c r="AL71" s="913"/>
      <c r="AM71" s="913"/>
      <c r="AN71" s="913"/>
      <c r="AO71" s="913"/>
      <c r="AP71" s="913" t="s">
        <v>577</v>
      </c>
      <c r="AQ71" s="913"/>
      <c r="AR71" s="913"/>
      <c r="AS71" s="913"/>
      <c r="AT71" s="913"/>
      <c r="AU71" s="913" t="s">
        <v>577</v>
      </c>
      <c r="AV71" s="913"/>
      <c r="AW71" s="913"/>
      <c r="AX71" s="913"/>
      <c r="AY71" s="913"/>
      <c r="AZ71" s="959"/>
      <c r="BA71" s="959"/>
      <c r="BB71" s="959"/>
      <c r="BC71" s="959"/>
      <c r="BD71" s="960"/>
      <c r="BE71" s="264"/>
      <c r="BF71" s="264"/>
      <c r="BG71" s="264"/>
      <c r="BH71" s="264"/>
      <c r="BI71" s="264"/>
      <c r="BJ71" s="264"/>
      <c r="BK71" s="264"/>
      <c r="BL71" s="264"/>
      <c r="BM71" s="264"/>
      <c r="BN71" s="264"/>
      <c r="BO71" s="264"/>
      <c r="BP71" s="264"/>
      <c r="BQ71" s="261">
        <v>65</v>
      </c>
      <c r="BR71" s="266"/>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5"/>
    </row>
    <row r="72" spans="1:131" s="246" customFormat="1" ht="26.25" customHeight="1" x14ac:dyDescent="0.15">
      <c r="A72" s="260">
        <v>5</v>
      </c>
      <c r="B72" s="955" t="s">
        <v>586</v>
      </c>
      <c r="C72" s="956"/>
      <c r="D72" s="956"/>
      <c r="E72" s="956"/>
      <c r="F72" s="956"/>
      <c r="G72" s="956"/>
      <c r="H72" s="956"/>
      <c r="I72" s="956"/>
      <c r="J72" s="956"/>
      <c r="K72" s="956"/>
      <c r="L72" s="956"/>
      <c r="M72" s="956"/>
      <c r="N72" s="956"/>
      <c r="O72" s="956"/>
      <c r="P72" s="957"/>
      <c r="Q72" s="958">
        <v>62</v>
      </c>
      <c r="R72" s="913"/>
      <c r="S72" s="913"/>
      <c r="T72" s="913"/>
      <c r="U72" s="913"/>
      <c r="V72" s="913">
        <v>62</v>
      </c>
      <c r="W72" s="913"/>
      <c r="X72" s="913"/>
      <c r="Y72" s="913"/>
      <c r="Z72" s="913"/>
      <c r="AA72" s="913" t="s">
        <v>577</v>
      </c>
      <c r="AB72" s="913"/>
      <c r="AC72" s="913"/>
      <c r="AD72" s="913"/>
      <c r="AE72" s="913"/>
      <c r="AF72" s="913" t="s">
        <v>577</v>
      </c>
      <c r="AG72" s="913"/>
      <c r="AH72" s="913"/>
      <c r="AI72" s="913"/>
      <c r="AJ72" s="913"/>
      <c r="AK72" s="913" t="s">
        <v>577</v>
      </c>
      <c r="AL72" s="913"/>
      <c r="AM72" s="913"/>
      <c r="AN72" s="913"/>
      <c r="AO72" s="913"/>
      <c r="AP72" s="913" t="s">
        <v>577</v>
      </c>
      <c r="AQ72" s="913"/>
      <c r="AR72" s="913"/>
      <c r="AS72" s="913"/>
      <c r="AT72" s="913"/>
      <c r="AU72" s="913" t="s">
        <v>577</v>
      </c>
      <c r="AV72" s="913"/>
      <c r="AW72" s="913"/>
      <c r="AX72" s="913"/>
      <c r="AY72" s="913"/>
      <c r="AZ72" s="959"/>
      <c r="BA72" s="959"/>
      <c r="BB72" s="959"/>
      <c r="BC72" s="959"/>
      <c r="BD72" s="960"/>
      <c r="BE72" s="264"/>
      <c r="BF72" s="264"/>
      <c r="BG72" s="264"/>
      <c r="BH72" s="264"/>
      <c r="BI72" s="264"/>
      <c r="BJ72" s="264"/>
      <c r="BK72" s="264"/>
      <c r="BL72" s="264"/>
      <c r="BM72" s="264"/>
      <c r="BN72" s="264"/>
      <c r="BO72" s="264"/>
      <c r="BP72" s="264"/>
      <c r="BQ72" s="261">
        <v>66</v>
      </c>
      <c r="BR72" s="266"/>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5"/>
    </row>
    <row r="73" spans="1:131" s="246" customFormat="1" ht="26.25" customHeight="1" x14ac:dyDescent="0.15">
      <c r="A73" s="260">
        <v>6</v>
      </c>
      <c r="B73" s="955" t="s">
        <v>587</v>
      </c>
      <c r="C73" s="956"/>
      <c r="D73" s="956"/>
      <c r="E73" s="956"/>
      <c r="F73" s="956"/>
      <c r="G73" s="956"/>
      <c r="H73" s="956"/>
      <c r="I73" s="956"/>
      <c r="J73" s="956"/>
      <c r="K73" s="956"/>
      <c r="L73" s="956"/>
      <c r="M73" s="956"/>
      <c r="N73" s="956"/>
      <c r="O73" s="956"/>
      <c r="P73" s="957"/>
      <c r="Q73" s="958">
        <v>3854</v>
      </c>
      <c r="R73" s="913"/>
      <c r="S73" s="913"/>
      <c r="T73" s="913"/>
      <c r="U73" s="913"/>
      <c r="V73" s="913">
        <v>3385</v>
      </c>
      <c r="W73" s="913"/>
      <c r="X73" s="913"/>
      <c r="Y73" s="913"/>
      <c r="Z73" s="913"/>
      <c r="AA73" s="913">
        <v>469</v>
      </c>
      <c r="AB73" s="913"/>
      <c r="AC73" s="913"/>
      <c r="AD73" s="913"/>
      <c r="AE73" s="913"/>
      <c r="AF73" s="913">
        <v>2410</v>
      </c>
      <c r="AG73" s="913"/>
      <c r="AH73" s="913"/>
      <c r="AI73" s="913"/>
      <c r="AJ73" s="913"/>
      <c r="AK73" s="913" t="s">
        <v>577</v>
      </c>
      <c r="AL73" s="913"/>
      <c r="AM73" s="913"/>
      <c r="AN73" s="913"/>
      <c r="AO73" s="913"/>
      <c r="AP73" s="913">
        <v>7935</v>
      </c>
      <c r="AQ73" s="913"/>
      <c r="AR73" s="913"/>
      <c r="AS73" s="913"/>
      <c r="AT73" s="913"/>
      <c r="AU73" s="913" t="s">
        <v>577</v>
      </c>
      <c r="AV73" s="913"/>
      <c r="AW73" s="913"/>
      <c r="AX73" s="913"/>
      <c r="AY73" s="913"/>
      <c r="AZ73" s="959" t="s">
        <v>597</v>
      </c>
      <c r="BA73" s="959"/>
      <c r="BB73" s="959"/>
      <c r="BC73" s="959"/>
      <c r="BD73" s="960"/>
      <c r="BE73" s="264"/>
      <c r="BF73" s="264"/>
      <c r="BG73" s="264"/>
      <c r="BH73" s="264"/>
      <c r="BI73" s="264"/>
      <c r="BJ73" s="264"/>
      <c r="BK73" s="264"/>
      <c r="BL73" s="264"/>
      <c r="BM73" s="264"/>
      <c r="BN73" s="264"/>
      <c r="BO73" s="264"/>
      <c r="BP73" s="264"/>
      <c r="BQ73" s="261">
        <v>67</v>
      </c>
      <c r="BR73" s="266"/>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5"/>
    </row>
    <row r="74" spans="1:131" s="246" customFormat="1" ht="26.25" customHeight="1" x14ac:dyDescent="0.15">
      <c r="A74" s="260">
        <v>7</v>
      </c>
      <c r="B74" s="955" t="s">
        <v>588</v>
      </c>
      <c r="C74" s="956"/>
      <c r="D74" s="956"/>
      <c r="E74" s="956"/>
      <c r="F74" s="956"/>
      <c r="G74" s="956"/>
      <c r="H74" s="956"/>
      <c r="I74" s="956"/>
      <c r="J74" s="956"/>
      <c r="K74" s="956"/>
      <c r="L74" s="956"/>
      <c r="M74" s="956"/>
      <c r="N74" s="956"/>
      <c r="O74" s="956"/>
      <c r="P74" s="957"/>
      <c r="Q74" s="958">
        <v>56</v>
      </c>
      <c r="R74" s="913"/>
      <c r="S74" s="913"/>
      <c r="T74" s="913"/>
      <c r="U74" s="913"/>
      <c r="V74" s="913">
        <v>44</v>
      </c>
      <c r="W74" s="913"/>
      <c r="X74" s="913"/>
      <c r="Y74" s="913"/>
      <c r="Z74" s="913"/>
      <c r="AA74" s="913">
        <v>11</v>
      </c>
      <c r="AB74" s="913"/>
      <c r="AC74" s="913"/>
      <c r="AD74" s="913"/>
      <c r="AE74" s="913"/>
      <c r="AF74" s="913">
        <v>11</v>
      </c>
      <c r="AG74" s="913"/>
      <c r="AH74" s="913"/>
      <c r="AI74" s="913"/>
      <c r="AJ74" s="913"/>
      <c r="AK74" s="913" t="s">
        <v>579</v>
      </c>
      <c r="AL74" s="913"/>
      <c r="AM74" s="913"/>
      <c r="AN74" s="913"/>
      <c r="AO74" s="913"/>
      <c r="AP74" s="913" t="s">
        <v>577</v>
      </c>
      <c r="AQ74" s="913"/>
      <c r="AR74" s="913"/>
      <c r="AS74" s="913"/>
      <c r="AT74" s="913"/>
      <c r="AU74" s="913" t="s">
        <v>577</v>
      </c>
      <c r="AV74" s="913"/>
      <c r="AW74" s="913"/>
      <c r="AX74" s="913"/>
      <c r="AY74" s="913"/>
      <c r="AZ74" s="959"/>
      <c r="BA74" s="959"/>
      <c r="BB74" s="959"/>
      <c r="BC74" s="959"/>
      <c r="BD74" s="960"/>
      <c r="BE74" s="264"/>
      <c r="BF74" s="264"/>
      <c r="BG74" s="264"/>
      <c r="BH74" s="264"/>
      <c r="BI74" s="264"/>
      <c r="BJ74" s="264"/>
      <c r="BK74" s="264"/>
      <c r="BL74" s="264"/>
      <c r="BM74" s="264"/>
      <c r="BN74" s="264"/>
      <c r="BO74" s="264"/>
      <c r="BP74" s="264"/>
      <c r="BQ74" s="261">
        <v>68</v>
      </c>
      <c r="BR74" s="266"/>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5"/>
    </row>
    <row r="75" spans="1:131" s="246" customFormat="1" ht="26.25" customHeight="1" x14ac:dyDescent="0.15">
      <c r="A75" s="260">
        <v>8</v>
      </c>
      <c r="B75" s="955" t="s">
        <v>589</v>
      </c>
      <c r="C75" s="956"/>
      <c r="D75" s="956"/>
      <c r="E75" s="956"/>
      <c r="F75" s="956"/>
      <c r="G75" s="956"/>
      <c r="H75" s="956"/>
      <c r="I75" s="956"/>
      <c r="J75" s="956"/>
      <c r="K75" s="956"/>
      <c r="L75" s="956"/>
      <c r="M75" s="956"/>
      <c r="N75" s="956"/>
      <c r="O75" s="956"/>
      <c r="P75" s="957"/>
      <c r="Q75" s="961">
        <v>1209</v>
      </c>
      <c r="R75" s="962"/>
      <c r="S75" s="962"/>
      <c r="T75" s="962"/>
      <c r="U75" s="912"/>
      <c r="V75" s="963">
        <v>1169</v>
      </c>
      <c r="W75" s="962"/>
      <c r="X75" s="962"/>
      <c r="Y75" s="962"/>
      <c r="Z75" s="912"/>
      <c r="AA75" s="963">
        <v>40</v>
      </c>
      <c r="AB75" s="962"/>
      <c r="AC75" s="962"/>
      <c r="AD75" s="962"/>
      <c r="AE75" s="912"/>
      <c r="AF75" s="963">
        <v>40</v>
      </c>
      <c r="AG75" s="962"/>
      <c r="AH75" s="962"/>
      <c r="AI75" s="962"/>
      <c r="AJ75" s="912"/>
      <c r="AK75" s="963" t="s">
        <v>579</v>
      </c>
      <c r="AL75" s="962"/>
      <c r="AM75" s="962"/>
      <c r="AN75" s="962"/>
      <c r="AO75" s="912"/>
      <c r="AP75" s="963" t="s">
        <v>577</v>
      </c>
      <c r="AQ75" s="962"/>
      <c r="AR75" s="962"/>
      <c r="AS75" s="962"/>
      <c r="AT75" s="912"/>
      <c r="AU75" s="963" t="s">
        <v>577</v>
      </c>
      <c r="AV75" s="962"/>
      <c r="AW75" s="962"/>
      <c r="AX75" s="962"/>
      <c r="AY75" s="912"/>
      <c r="AZ75" s="959"/>
      <c r="BA75" s="959"/>
      <c r="BB75" s="959"/>
      <c r="BC75" s="959"/>
      <c r="BD75" s="960"/>
      <c r="BE75" s="264"/>
      <c r="BF75" s="264"/>
      <c r="BG75" s="264"/>
      <c r="BH75" s="264"/>
      <c r="BI75" s="264"/>
      <c r="BJ75" s="264"/>
      <c r="BK75" s="264"/>
      <c r="BL75" s="264"/>
      <c r="BM75" s="264"/>
      <c r="BN75" s="264"/>
      <c r="BO75" s="264"/>
      <c r="BP75" s="264"/>
      <c r="BQ75" s="261">
        <v>69</v>
      </c>
      <c r="BR75" s="266"/>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5"/>
    </row>
    <row r="76" spans="1:131" s="246" customFormat="1" ht="26.25" customHeight="1" x14ac:dyDescent="0.15">
      <c r="A76" s="260">
        <v>9</v>
      </c>
      <c r="B76" s="955" t="s">
        <v>590</v>
      </c>
      <c r="C76" s="956"/>
      <c r="D76" s="956"/>
      <c r="E76" s="956"/>
      <c r="F76" s="956"/>
      <c r="G76" s="956"/>
      <c r="H76" s="956"/>
      <c r="I76" s="956"/>
      <c r="J76" s="956"/>
      <c r="K76" s="956"/>
      <c r="L76" s="956"/>
      <c r="M76" s="956"/>
      <c r="N76" s="956"/>
      <c r="O76" s="956"/>
      <c r="P76" s="957"/>
      <c r="Q76" s="961">
        <v>850</v>
      </c>
      <c r="R76" s="962"/>
      <c r="S76" s="962"/>
      <c r="T76" s="962"/>
      <c r="U76" s="912"/>
      <c r="V76" s="963">
        <v>832</v>
      </c>
      <c r="W76" s="962"/>
      <c r="X76" s="962"/>
      <c r="Y76" s="962"/>
      <c r="Z76" s="912"/>
      <c r="AA76" s="963">
        <v>18</v>
      </c>
      <c r="AB76" s="962"/>
      <c r="AC76" s="962"/>
      <c r="AD76" s="962"/>
      <c r="AE76" s="912"/>
      <c r="AF76" s="963">
        <v>16</v>
      </c>
      <c r="AG76" s="962"/>
      <c r="AH76" s="962"/>
      <c r="AI76" s="962"/>
      <c r="AJ76" s="912"/>
      <c r="AK76" s="963" t="s">
        <v>579</v>
      </c>
      <c r="AL76" s="962"/>
      <c r="AM76" s="962"/>
      <c r="AN76" s="962"/>
      <c r="AO76" s="912"/>
      <c r="AP76" s="963" t="s">
        <v>577</v>
      </c>
      <c r="AQ76" s="962"/>
      <c r="AR76" s="962"/>
      <c r="AS76" s="962"/>
      <c r="AT76" s="912"/>
      <c r="AU76" s="963" t="s">
        <v>577</v>
      </c>
      <c r="AV76" s="962"/>
      <c r="AW76" s="962"/>
      <c r="AX76" s="962"/>
      <c r="AY76" s="912"/>
      <c r="AZ76" s="959"/>
      <c r="BA76" s="959"/>
      <c r="BB76" s="959"/>
      <c r="BC76" s="959"/>
      <c r="BD76" s="960"/>
      <c r="BE76" s="264"/>
      <c r="BF76" s="264"/>
      <c r="BG76" s="264"/>
      <c r="BH76" s="264"/>
      <c r="BI76" s="264"/>
      <c r="BJ76" s="264"/>
      <c r="BK76" s="264"/>
      <c r="BL76" s="264"/>
      <c r="BM76" s="264"/>
      <c r="BN76" s="264"/>
      <c r="BO76" s="264"/>
      <c r="BP76" s="264"/>
      <c r="BQ76" s="261">
        <v>70</v>
      </c>
      <c r="BR76" s="266"/>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5"/>
    </row>
    <row r="77" spans="1:131" s="246" customFormat="1" ht="26.25" customHeight="1" x14ac:dyDescent="0.15">
      <c r="A77" s="260">
        <v>10</v>
      </c>
      <c r="B77" s="955" t="s">
        <v>591</v>
      </c>
      <c r="C77" s="956"/>
      <c r="D77" s="956"/>
      <c r="E77" s="956"/>
      <c r="F77" s="956"/>
      <c r="G77" s="956"/>
      <c r="H77" s="956"/>
      <c r="I77" s="956"/>
      <c r="J77" s="956"/>
      <c r="K77" s="956"/>
      <c r="L77" s="956"/>
      <c r="M77" s="956"/>
      <c r="N77" s="956"/>
      <c r="O77" s="956"/>
      <c r="P77" s="957"/>
      <c r="Q77" s="961">
        <v>204</v>
      </c>
      <c r="R77" s="962"/>
      <c r="S77" s="962"/>
      <c r="T77" s="962"/>
      <c r="U77" s="912"/>
      <c r="V77" s="963">
        <v>196</v>
      </c>
      <c r="W77" s="962"/>
      <c r="X77" s="962"/>
      <c r="Y77" s="962"/>
      <c r="Z77" s="912"/>
      <c r="AA77" s="963">
        <v>9</v>
      </c>
      <c r="AB77" s="962"/>
      <c r="AC77" s="962"/>
      <c r="AD77" s="962"/>
      <c r="AE77" s="912"/>
      <c r="AF77" s="963">
        <v>9</v>
      </c>
      <c r="AG77" s="962"/>
      <c r="AH77" s="962"/>
      <c r="AI77" s="962"/>
      <c r="AJ77" s="912"/>
      <c r="AK77" s="963" t="s">
        <v>577</v>
      </c>
      <c r="AL77" s="962"/>
      <c r="AM77" s="962"/>
      <c r="AN77" s="962"/>
      <c r="AO77" s="912"/>
      <c r="AP77" s="963" t="s">
        <v>577</v>
      </c>
      <c r="AQ77" s="962"/>
      <c r="AR77" s="962"/>
      <c r="AS77" s="962"/>
      <c r="AT77" s="912"/>
      <c r="AU77" s="963" t="s">
        <v>577</v>
      </c>
      <c r="AV77" s="962"/>
      <c r="AW77" s="962"/>
      <c r="AX77" s="962"/>
      <c r="AY77" s="912"/>
      <c r="AZ77" s="959"/>
      <c r="BA77" s="959"/>
      <c r="BB77" s="959"/>
      <c r="BC77" s="959"/>
      <c r="BD77" s="960"/>
      <c r="BE77" s="264"/>
      <c r="BF77" s="264"/>
      <c r="BG77" s="264"/>
      <c r="BH77" s="264"/>
      <c r="BI77" s="264"/>
      <c r="BJ77" s="264"/>
      <c r="BK77" s="264"/>
      <c r="BL77" s="264"/>
      <c r="BM77" s="264"/>
      <c r="BN77" s="264"/>
      <c r="BO77" s="264"/>
      <c r="BP77" s="264"/>
      <c r="BQ77" s="261">
        <v>71</v>
      </c>
      <c r="BR77" s="266"/>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5"/>
    </row>
    <row r="78" spans="1:131" s="246" customFormat="1" ht="26.25" customHeight="1" x14ac:dyDescent="0.15">
      <c r="A78" s="260">
        <v>11</v>
      </c>
      <c r="B78" s="955" t="s">
        <v>592</v>
      </c>
      <c r="C78" s="956"/>
      <c r="D78" s="956"/>
      <c r="E78" s="956"/>
      <c r="F78" s="956"/>
      <c r="G78" s="956"/>
      <c r="H78" s="956"/>
      <c r="I78" s="956"/>
      <c r="J78" s="956"/>
      <c r="K78" s="956"/>
      <c r="L78" s="956"/>
      <c r="M78" s="956"/>
      <c r="N78" s="956"/>
      <c r="O78" s="956"/>
      <c r="P78" s="957"/>
      <c r="Q78" s="958">
        <v>65</v>
      </c>
      <c r="R78" s="913"/>
      <c r="S78" s="913"/>
      <c r="T78" s="913"/>
      <c r="U78" s="913"/>
      <c r="V78" s="913">
        <v>65</v>
      </c>
      <c r="W78" s="913"/>
      <c r="X78" s="913"/>
      <c r="Y78" s="913"/>
      <c r="Z78" s="913"/>
      <c r="AA78" s="913" t="s">
        <v>577</v>
      </c>
      <c r="AB78" s="913"/>
      <c r="AC78" s="913"/>
      <c r="AD78" s="913"/>
      <c r="AE78" s="913"/>
      <c r="AF78" s="913" t="s">
        <v>577</v>
      </c>
      <c r="AG78" s="913"/>
      <c r="AH78" s="913"/>
      <c r="AI78" s="913"/>
      <c r="AJ78" s="913"/>
      <c r="AK78" s="913" t="s">
        <v>577</v>
      </c>
      <c r="AL78" s="913"/>
      <c r="AM78" s="913"/>
      <c r="AN78" s="913"/>
      <c r="AO78" s="913"/>
      <c r="AP78" s="913" t="s">
        <v>577</v>
      </c>
      <c r="AQ78" s="913"/>
      <c r="AR78" s="913"/>
      <c r="AS78" s="913"/>
      <c r="AT78" s="913"/>
      <c r="AU78" s="913" t="s">
        <v>579</v>
      </c>
      <c r="AV78" s="913"/>
      <c r="AW78" s="913"/>
      <c r="AX78" s="913"/>
      <c r="AY78" s="913"/>
      <c r="AZ78" s="959"/>
      <c r="BA78" s="959"/>
      <c r="BB78" s="959"/>
      <c r="BC78" s="959"/>
      <c r="BD78" s="960"/>
      <c r="BE78" s="264"/>
      <c r="BF78" s="264"/>
      <c r="BG78" s="264"/>
      <c r="BH78" s="264"/>
      <c r="BI78" s="264"/>
      <c r="BJ78" s="267"/>
      <c r="BK78" s="267"/>
      <c r="BL78" s="267"/>
      <c r="BM78" s="267"/>
      <c r="BN78" s="267"/>
      <c r="BO78" s="264"/>
      <c r="BP78" s="264"/>
      <c r="BQ78" s="261">
        <v>72</v>
      </c>
      <c r="BR78" s="266"/>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5"/>
    </row>
    <row r="79" spans="1:131" s="246" customFormat="1" ht="26.25" customHeight="1" x14ac:dyDescent="0.15">
      <c r="A79" s="260">
        <v>12</v>
      </c>
      <c r="B79" s="955" t="s">
        <v>593</v>
      </c>
      <c r="C79" s="956"/>
      <c r="D79" s="956"/>
      <c r="E79" s="956"/>
      <c r="F79" s="956"/>
      <c r="G79" s="956"/>
      <c r="H79" s="956"/>
      <c r="I79" s="956"/>
      <c r="J79" s="956"/>
      <c r="K79" s="956"/>
      <c r="L79" s="956"/>
      <c r="M79" s="956"/>
      <c r="N79" s="956"/>
      <c r="O79" s="956"/>
      <c r="P79" s="957"/>
      <c r="Q79" s="958">
        <v>1433</v>
      </c>
      <c r="R79" s="913"/>
      <c r="S79" s="913"/>
      <c r="T79" s="913"/>
      <c r="U79" s="913"/>
      <c r="V79" s="913">
        <v>1391</v>
      </c>
      <c r="W79" s="913"/>
      <c r="X79" s="913"/>
      <c r="Y79" s="913"/>
      <c r="Z79" s="913"/>
      <c r="AA79" s="913">
        <v>42</v>
      </c>
      <c r="AB79" s="913"/>
      <c r="AC79" s="913"/>
      <c r="AD79" s="913"/>
      <c r="AE79" s="913"/>
      <c r="AF79" s="913">
        <v>42</v>
      </c>
      <c r="AG79" s="913"/>
      <c r="AH79" s="913"/>
      <c r="AI79" s="913"/>
      <c r="AJ79" s="913"/>
      <c r="AK79" s="913" t="s">
        <v>577</v>
      </c>
      <c r="AL79" s="913"/>
      <c r="AM79" s="913"/>
      <c r="AN79" s="913"/>
      <c r="AO79" s="913"/>
      <c r="AP79" s="913" t="s">
        <v>598</v>
      </c>
      <c r="AQ79" s="913"/>
      <c r="AR79" s="913"/>
      <c r="AS79" s="913"/>
      <c r="AT79" s="913"/>
      <c r="AU79" s="913" t="s">
        <v>577</v>
      </c>
      <c r="AV79" s="913"/>
      <c r="AW79" s="913"/>
      <c r="AX79" s="913"/>
      <c r="AY79" s="913"/>
      <c r="AZ79" s="959"/>
      <c r="BA79" s="959"/>
      <c r="BB79" s="959"/>
      <c r="BC79" s="959"/>
      <c r="BD79" s="960"/>
      <c r="BE79" s="264"/>
      <c r="BF79" s="264"/>
      <c r="BG79" s="264"/>
      <c r="BH79" s="264"/>
      <c r="BI79" s="264"/>
      <c r="BJ79" s="267"/>
      <c r="BK79" s="267"/>
      <c r="BL79" s="267"/>
      <c r="BM79" s="267"/>
      <c r="BN79" s="267"/>
      <c r="BO79" s="264"/>
      <c r="BP79" s="264"/>
      <c r="BQ79" s="261">
        <v>73</v>
      </c>
      <c r="BR79" s="266"/>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5"/>
    </row>
    <row r="80" spans="1:131" s="246" customFormat="1" ht="26.25" customHeight="1" x14ac:dyDescent="0.15">
      <c r="A80" s="260">
        <v>13</v>
      </c>
      <c r="B80" s="955" t="s">
        <v>594</v>
      </c>
      <c r="C80" s="956"/>
      <c r="D80" s="956"/>
      <c r="E80" s="956"/>
      <c r="F80" s="956"/>
      <c r="G80" s="956"/>
      <c r="H80" s="956"/>
      <c r="I80" s="956"/>
      <c r="J80" s="956"/>
      <c r="K80" s="956"/>
      <c r="L80" s="956"/>
      <c r="M80" s="956"/>
      <c r="N80" s="956"/>
      <c r="O80" s="956"/>
      <c r="P80" s="957"/>
      <c r="Q80" s="958">
        <v>70128</v>
      </c>
      <c r="R80" s="913"/>
      <c r="S80" s="913"/>
      <c r="T80" s="913"/>
      <c r="U80" s="913"/>
      <c r="V80" s="913">
        <v>68744</v>
      </c>
      <c r="W80" s="913"/>
      <c r="X80" s="913"/>
      <c r="Y80" s="913"/>
      <c r="Z80" s="913"/>
      <c r="AA80" s="913">
        <v>1385</v>
      </c>
      <c r="AB80" s="913"/>
      <c r="AC80" s="913"/>
      <c r="AD80" s="913"/>
      <c r="AE80" s="913"/>
      <c r="AF80" s="913">
        <v>1385</v>
      </c>
      <c r="AG80" s="913"/>
      <c r="AH80" s="913"/>
      <c r="AI80" s="913"/>
      <c r="AJ80" s="913"/>
      <c r="AK80" s="913">
        <v>644</v>
      </c>
      <c r="AL80" s="913"/>
      <c r="AM80" s="913"/>
      <c r="AN80" s="913"/>
      <c r="AO80" s="913"/>
      <c r="AP80" s="913" t="s">
        <v>599</v>
      </c>
      <c r="AQ80" s="913"/>
      <c r="AR80" s="913"/>
      <c r="AS80" s="913"/>
      <c r="AT80" s="913"/>
      <c r="AU80" s="913" t="s">
        <v>579</v>
      </c>
      <c r="AV80" s="913"/>
      <c r="AW80" s="913"/>
      <c r="AX80" s="913"/>
      <c r="AY80" s="913"/>
      <c r="AZ80" s="959"/>
      <c r="BA80" s="959"/>
      <c r="BB80" s="959"/>
      <c r="BC80" s="959"/>
      <c r="BD80" s="960"/>
      <c r="BE80" s="264"/>
      <c r="BF80" s="264"/>
      <c r="BG80" s="264"/>
      <c r="BH80" s="264"/>
      <c r="BI80" s="264"/>
      <c r="BJ80" s="264"/>
      <c r="BK80" s="264"/>
      <c r="BL80" s="264"/>
      <c r="BM80" s="264"/>
      <c r="BN80" s="264"/>
      <c r="BO80" s="264"/>
      <c r="BP80" s="264"/>
      <c r="BQ80" s="261">
        <v>74</v>
      </c>
      <c r="BR80" s="266"/>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5"/>
    </row>
    <row r="81" spans="1:131" s="246" customFormat="1" ht="26.25" customHeight="1" x14ac:dyDescent="0.15">
      <c r="A81" s="260">
        <v>14</v>
      </c>
      <c r="B81" s="955" t="s">
        <v>595</v>
      </c>
      <c r="C81" s="956"/>
      <c r="D81" s="956"/>
      <c r="E81" s="956"/>
      <c r="F81" s="956"/>
      <c r="G81" s="956"/>
      <c r="H81" s="956"/>
      <c r="I81" s="956"/>
      <c r="J81" s="956"/>
      <c r="K81" s="956"/>
      <c r="L81" s="956"/>
      <c r="M81" s="956"/>
      <c r="N81" s="956"/>
      <c r="O81" s="956"/>
      <c r="P81" s="957"/>
      <c r="Q81" s="958">
        <v>173</v>
      </c>
      <c r="R81" s="913"/>
      <c r="S81" s="913"/>
      <c r="T81" s="913"/>
      <c r="U81" s="913"/>
      <c r="V81" s="913">
        <v>151</v>
      </c>
      <c r="W81" s="913"/>
      <c r="X81" s="913"/>
      <c r="Y81" s="913"/>
      <c r="Z81" s="913"/>
      <c r="AA81" s="913">
        <v>22</v>
      </c>
      <c r="AB81" s="913"/>
      <c r="AC81" s="913"/>
      <c r="AD81" s="913"/>
      <c r="AE81" s="913"/>
      <c r="AF81" s="913">
        <v>22</v>
      </c>
      <c r="AG81" s="913"/>
      <c r="AH81" s="913"/>
      <c r="AI81" s="913"/>
      <c r="AJ81" s="913"/>
      <c r="AK81" s="913">
        <v>42</v>
      </c>
      <c r="AL81" s="913"/>
      <c r="AM81" s="913"/>
      <c r="AN81" s="913"/>
      <c r="AO81" s="913"/>
      <c r="AP81" s="913" t="s">
        <v>577</v>
      </c>
      <c r="AQ81" s="913"/>
      <c r="AR81" s="913"/>
      <c r="AS81" s="913"/>
      <c r="AT81" s="913"/>
      <c r="AU81" s="913" t="s">
        <v>577</v>
      </c>
      <c r="AV81" s="913"/>
      <c r="AW81" s="913"/>
      <c r="AX81" s="913"/>
      <c r="AY81" s="913"/>
      <c r="AZ81" s="959"/>
      <c r="BA81" s="959"/>
      <c r="BB81" s="959"/>
      <c r="BC81" s="959"/>
      <c r="BD81" s="960"/>
      <c r="BE81" s="264"/>
      <c r="BF81" s="264"/>
      <c r="BG81" s="264"/>
      <c r="BH81" s="264"/>
      <c r="BI81" s="264"/>
      <c r="BJ81" s="264"/>
      <c r="BK81" s="264"/>
      <c r="BL81" s="264"/>
      <c r="BM81" s="264"/>
      <c r="BN81" s="264"/>
      <c r="BO81" s="264"/>
      <c r="BP81" s="264"/>
      <c r="BQ81" s="261">
        <v>75</v>
      </c>
      <c r="BR81" s="266"/>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5"/>
    </row>
    <row r="82" spans="1:131" s="246" customFormat="1" ht="26.25" customHeight="1" x14ac:dyDescent="0.15">
      <c r="A82" s="260">
        <v>15</v>
      </c>
      <c r="B82" s="955" t="s">
        <v>596</v>
      </c>
      <c r="C82" s="956"/>
      <c r="D82" s="956"/>
      <c r="E82" s="956"/>
      <c r="F82" s="956"/>
      <c r="G82" s="956"/>
      <c r="H82" s="956"/>
      <c r="I82" s="956"/>
      <c r="J82" s="956"/>
      <c r="K82" s="956"/>
      <c r="L82" s="956"/>
      <c r="M82" s="956"/>
      <c r="N82" s="956"/>
      <c r="O82" s="956"/>
      <c r="P82" s="957"/>
      <c r="Q82" s="958">
        <v>783718</v>
      </c>
      <c r="R82" s="913"/>
      <c r="S82" s="913"/>
      <c r="T82" s="913"/>
      <c r="U82" s="913"/>
      <c r="V82" s="913">
        <v>768737</v>
      </c>
      <c r="W82" s="913"/>
      <c r="X82" s="913"/>
      <c r="Y82" s="913"/>
      <c r="Z82" s="913"/>
      <c r="AA82" s="913">
        <v>14981</v>
      </c>
      <c r="AB82" s="913"/>
      <c r="AC82" s="913"/>
      <c r="AD82" s="913"/>
      <c r="AE82" s="913"/>
      <c r="AF82" s="913">
        <v>14981</v>
      </c>
      <c r="AG82" s="913"/>
      <c r="AH82" s="913"/>
      <c r="AI82" s="913"/>
      <c r="AJ82" s="913"/>
      <c r="AK82" s="913">
        <v>4096</v>
      </c>
      <c r="AL82" s="913"/>
      <c r="AM82" s="913"/>
      <c r="AN82" s="913"/>
      <c r="AO82" s="913"/>
      <c r="AP82" s="913" t="s">
        <v>577</v>
      </c>
      <c r="AQ82" s="913"/>
      <c r="AR82" s="913"/>
      <c r="AS82" s="913"/>
      <c r="AT82" s="913"/>
      <c r="AU82" s="913" t="s">
        <v>600</v>
      </c>
      <c r="AV82" s="913"/>
      <c r="AW82" s="913"/>
      <c r="AX82" s="913"/>
      <c r="AY82" s="913"/>
      <c r="AZ82" s="959"/>
      <c r="BA82" s="959"/>
      <c r="BB82" s="959"/>
      <c r="BC82" s="959"/>
      <c r="BD82" s="960"/>
      <c r="BE82" s="264"/>
      <c r="BF82" s="264"/>
      <c r="BG82" s="264"/>
      <c r="BH82" s="264"/>
      <c r="BI82" s="264"/>
      <c r="BJ82" s="264"/>
      <c r="BK82" s="264"/>
      <c r="BL82" s="264"/>
      <c r="BM82" s="264"/>
      <c r="BN82" s="264"/>
      <c r="BO82" s="264"/>
      <c r="BP82" s="264"/>
      <c r="BQ82" s="261">
        <v>76</v>
      </c>
      <c r="BR82" s="266"/>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5"/>
    </row>
    <row r="83" spans="1:131" s="246" customFormat="1" ht="26.25" customHeight="1" x14ac:dyDescent="0.15">
      <c r="A83" s="260">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4"/>
      <c r="BF83" s="264"/>
      <c r="BG83" s="264"/>
      <c r="BH83" s="264"/>
      <c r="BI83" s="264"/>
      <c r="BJ83" s="264"/>
      <c r="BK83" s="264"/>
      <c r="BL83" s="264"/>
      <c r="BM83" s="264"/>
      <c r="BN83" s="264"/>
      <c r="BO83" s="264"/>
      <c r="BP83" s="264"/>
      <c r="BQ83" s="261">
        <v>77</v>
      </c>
      <c r="BR83" s="266"/>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5"/>
    </row>
    <row r="84" spans="1:131" s="246" customFormat="1" ht="26.25" customHeight="1" x14ac:dyDescent="0.15">
      <c r="A84" s="260">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4"/>
      <c r="BF84" s="264"/>
      <c r="BG84" s="264"/>
      <c r="BH84" s="264"/>
      <c r="BI84" s="264"/>
      <c r="BJ84" s="264"/>
      <c r="BK84" s="264"/>
      <c r="BL84" s="264"/>
      <c r="BM84" s="264"/>
      <c r="BN84" s="264"/>
      <c r="BO84" s="264"/>
      <c r="BP84" s="264"/>
      <c r="BQ84" s="261">
        <v>78</v>
      </c>
      <c r="BR84" s="266"/>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5"/>
    </row>
    <row r="85" spans="1:131" s="246" customFormat="1" ht="26.25" customHeight="1" x14ac:dyDescent="0.15">
      <c r="A85" s="260">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4"/>
      <c r="BF85" s="264"/>
      <c r="BG85" s="264"/>
      <c r="BH85" s="264"/>
      <c r="BI85" s="264"/>
      <c r="BJ85" s="264"/>
      <c r="BK85" s="264"/>
      <c r="BL85" s="264"/>
      <c r="BM85" s="264"/>
      <c r="BN85" s="264"/>
      <c r="BO85" s="264"/>
      <c r="BP85" s="264"/>
      <c r="BQ85" s="261">
        <v>79</v>
      </c>
      <c r="BR85" s="266"/>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5"/>
    </row>
    <row r="86" spans="1:131" s="246" customFormat="1" ht="26.25" customHeight="1" x14ac:dyDescent="0.15">
      <c r="A86" s="260">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4"/>
      <c r="BF86" s="264"/>
      <c r="BG86" s="264"/>
      <c r="BH86" s="264"/>
      <c r="BI86" s="264"/>
      <c r="BJ86" s="264"/>
      <c r="BK86" s="264"/>
      <c r="BL86" s="264"/>
      <c r="BM86" s="264"/>
      <c r="BN86" s="264"/>
      <c r="BO86" s="264"/>
      <c r="BP86" s="264"/>
      <c r="BQ86" s="261">
        <v>80</v>
      </c>
      <c r="BR86" s="266"/>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5"/>
    </row>
    <row r="87" spans="1:131" s="246" customFormat="1" ht="26.25" customHeight="1" x14ac:dyDescent="0.15">
      <c r="A87" s="268">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4"/>
      <c r="BF87" s="264"/>
      <c r="BG87" s="264"/>
      <c r="BH87" s="264"/>
      <c r="BI87" s="264"/>
      <c r="BJ87" s="264"/>
      <c r="BK87" s="264"/>
      <c r="BL87" s="264"/>
      <c r="BM87" s="264"/>
      <c r="BN87" s="264"/>
      <c r="BO87" s="264"/>
      <c r="BP87" s="264"/>
      <c r="BQ87" s="261">
        <v>81</v>
      </c>
      <c r="BR87" s="266"/>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5"/>
    </row>
    <row r="88" spans="1:131" s="246" customFormat="1" ht="26.25" customHeight="1" thickBot="1" x14ac:dyDescent="0.2">
      <c r="A88" s="263" t="s">
        <v>390</v>
      </c>
      <c r="B88" s="872" t="s">
        <v>420</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19630</v>
      </c>
      <c r="AG88" s="924"/>
      <c r="AH88" s="924"/>
      <c r="AI88" s="924"/>
      <c r="AJ88" s="924"/>
      <c r="AK88" s="921"/>
      <c r="AL88" s="921"/>
      <c r="AM88" s="921"/>
      <c r="AN88" s="921"/>
      <c r="AO88" s="921"/>
      <c r="AP88" s="924">
        <v>7935</v>
      </c>
      <c r="AQ88" s="924"/>
      <c r="AR88" s="924"/>
      <c r="AS88" s="924"/>
      <c r="AT88" s="924"/>
      <c r="AU88" s="924" t="s">
        <v>612</v>
      </c>
      <c r="AV88" s="924"/>
      <c r="AW88" s="924"/>
      <c r="AX88" s="924"/>
      <c r="AY88" s="924"/>
      <c r="AZ88" s="929"/>
      <c r="BA88" s="929"/>
      <c r="BB88" s="929"/>
      <c r="BC88" s="929"/>
      <c r="BD88" s="930"/>
      <c r="BE88" s="264"/>
      <c r="BF88" s="264"/>
      <c r="BG88" s="264"/>
      <c r="BH88" s="264"/>
      <c r="BI88" s="264"/>
      <c r="BJ88" s="264"/>
      <c r="BK88" s="264"/>
      <c r="BL88" s="264"/>
      <c r="BM88" s="264"/>
      <c r="BN88" s="264"/>
      <c r="BO88" s="264"/>
      <c r="BP88" s="264"/>
      <c r="BQ88" s="261">
        <v>82</v>
      </c>
      <c r="BR88" s="266"/>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872" t="s">
        <v>421</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v>3</v>
      </c>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1" t="s">
        <v>422</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2" t="s">
        <v>423</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424</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425</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3" t="s">
        <v>426</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427</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5" customFormat="1" ht="26.25" customHeight="1" x14ac:dyDescent="0.15">
      <c r="A109" s="996" t="s">
        <v>428</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429</v>
      </c>
      <c r="AB109" s="977"/>
      <c r="AC109" s="977"/>
      <c r="AD109" s="977"/>
      <c r="AE109" s="978"/>
      <c r="AF109" s="976" t="s">
        <v>305</v>
      </c>
      <c r="AG109" s="977"/>
      <c r="AH109" s="977"/>
      <c r="AI109" s="977"/>
      <c r="AJ109" s="978"/>
      <c r="AK109" s="976" t="s">
        <v>304</v>
      </c>
      <c r="AL109" s="977"/>
      <c r="AM109" s="977"/>
      <c r="AN109" s="977"/>
      <c r="AO109" s="978"/>
      <c r="AP109" s="976" t="s">
        <v>430</v>
      </c>
      <c r="AQ109" s="977"/>
      <c r="AR109" s="977"/>
      <c r="AS109" s="977"/>
      <c r="AT109" s="979"/>
      <c r="AU109" s="996" t="s">
        <v>428</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429</v>
      </c>
      <c r="BR109" s="977"/>
      <c r="BS109" s="977"/>
      <c r="BT109" s="977"/>
      <c r="BU109" s="978"/>
      <c r="BV109" s="976" t="s">
        <v>305</v>
      </c>
      <c r="BW109" s="977"/>
      <c r="BX109" s="977"/>
      <c r="BY109" s="977"/>
      <c r="BZ109" s="978"/>
      <c r="CA109" s="976" t="s">
        <v>304</v>
      </c>
      <c r="CB109" s="977"/>
      <c r="CC109" s="977"/>
      <c r="CD109" s="977"/>
      <c r="CE109" s="978"/>
      <c r="CF109" s="997" t="s">
        <v>430</v>
      </c>
      <c r="CG109" s="997"/>
      <c r="CH109" s="997"/>
      <c r="CI109" s="997"/>
      <c r="CJ109" s="997"/>
      <c r="CK109" s="976" t="s">
        <v>431</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429</v>
      </c>
      <c r="DH109" s="977"/>
      <c r="DI109" s="977"/>
      <c r="DJ109" s="977"/>
      <c r="DK109" s="978"/>
      <c r="DL109" s="976" t="s">
        <v>305</v>
      </c>
      <c r="DM109" s="977"/>
      <c r="DN109" s="977"/>
      <c r="DO109" s="977"/>
      <c r="DP109" s="978"/>
      <c r="DQ109" s="976" t="s">
        <v>304</v>
      </c>
      <c r="DR109" s="977"/>
      <c r="DS109" s="977"/>
      <c r="DT109" s="977"/>
      <c r="DU109" s="978"/>
      <c r="DV109" s="976" t="s">
        <v>430</v>
      </c>
      <c r="DW109" s="977"/>
      <c r="DX109" s="977"/>
      <c r="DY109" s="977"/>
      <c r="DZ109" s="979"/>
    </row>
    <row r="110" spans="1:131" s="245" customFormat="1" ht="26.25" customHeight="1" x14ac:dyDescent="0.15">
      <c r="A110" s="980" t="s">
        <v>432</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2859319</v>
      </c>
      <c r="AB110" s="984"/>
      <c r="AC110" s="984"/>
      <c r="AD110" s="984"/>
      <c r="AE110" s="985"/>
      <c r="AF110" s="986">
        <v>2994519</v>
      </c>
      <c r="AG110" s="984"/>
      <c r="AH110" s="984"/>
      <c r="AI110" s="984"/>
      <c r="AJ110" s="985"/>
      <c r="AK110" s="986">
        <v>3074223</v>
      </c>
      <c r="AL110" s="984"/>
      <c r="AM110" s="984"/>
      <c r="AN110" s="984"/>
      <c r="AO110" s="985"/>
      <c r="AP110" s="987">
        <v>22.9</v>
      </c>
      <c r="AQ110" s="988"/>
      <c r="AR110" s="988"/>
      <c r="AS110" s="988"/>
      <c r="AT110" s="989"/>
      <c r="AU110" s="990" t="s">
        <v>73</v>
      </c>
      <c r="AV110" s="991"/>
      <c r="AW110" s="991"/>
      <c r="AX110" s="991"/>
      <c r="AY110" s="991"/>
      <c r="AZ110" s="1032" t="s">
        <v>433</v>
      </c>
      <c r="BA110" s="981"/>
      <c r="BB110" s="981"/>
      <c r="BC110" s="981"/>
      <c r="BD110" s="981"/>
      <c r="BE110" s="981"/>
      <c r="BF110" s="981"/>
      <c r="BG110" s="981"/>
      <c r="BH110" s="981"/>
      <c r="BI110" s="981"/>
      <c r="BJ110" s="981"/>
      <c r="BK110" s="981"/>
      <c r="BL110" s="981"/>
      <c r="BM110" s="981"/>
      <c r="BN110" s="981"/>
      <c r="BO110" s="981"/>
      <c r="BP110" s="982"/>
      <c r="BQ110" s="1018">
        <v>30120047</v>
      </c>
      <c r="BR110" s="1019"/>
      <c r="BS110" s="1019"/>
      <c r="BT110" s="1019"/>
      <c r="BU110" s="1019"/>
      <c r="BV110" s="1019">
        <v>31350265</v>
      </c>
      <c r="BW110" s="1019"/>
      <c r="BX110" s="1019"/>
      <c r="BY110" s="1019"/>
      <c r="BZ110" s="1019"/>
      <c r="CA110" s="1019">
        <v>32415723</v>
      </c>
      <c r="CB110" s="1019"/>
      <c r="CC110" s="1019"/>
      <c r="CD110" s="1019"/>
      <c r="CE110" s="1019"/>
      <c r="CF110" s="1033">
        <v>241.3</v>
      </c>
      <c r="CG110" s="1034"/>
      <c r="CH110" s="1034"/>
      <c r="CI110" s="1034"/>
      <c r="CJ110" s="1034"/>
      <c r="CK110" s="1035" t="s">
        <v>434</v>
      </c>
      <c r="CL110" s="1036"/>
      <c r="CM110" s="1015" t="s">
        <v>435</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436</v>
      </c>
      <c r="DH110" s="1019"/>
      <c r="DI110" s="1019"/>
      <c r="DJ110" s="1019"/>
      <c r="DK110" s="1019"/>
      <c r="DL110" s="1019" t="s">
        <v>436</v>
      </c>
      <c r="DM110" s="1019"/>
      <c r="DN110" s="1019"/>
      <c r="DO110" s="1019"/>
      <c r="DP110" s="1019"/>
      <c r="DQ110" s="1019" t="s">
        <v>436</v>
      </c>
      <c r="DR110" s="1019"/>
      <c r="DS110" s="1019"/>
      <c r="DT110" s="1019"/>
      <c r="DU110" s="1019"/>
      <c r="DV110" s="1020" t="s">
        <v>436</v>
      </c>
      <c r="DW110" s="1020"/>
      <c r="DX110" s="1020"/>
      <c r="DY110" s="1020"/>
      <c r="DZ110" s="1021"/>
    </row>
    <row r="111" spans="1:131" s="245" customFormat="1" ht="26.25" customHeight="1" x14ac:dyDescent="0.15">
      <c r="A111" s="1022" t="s">
        <v>437</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411</v>
      </c>
      <c r="AB111" s="1026"/>
      <c r="AC111" s="1026"/>
      <c r="AD111" s="1026"/>
      <c r="AE111" s="1027"/>
      <c r="AF111" s="1028" t="s">
        <v>411</v>
      </c>
      <c r="AG111" s="1026"/>
      <c r="AH111" s="1026"/>
      <c r="AI111" s="1026"/>
      <c r="AJ111" s="1027"/>
      <c r="AK111" s="1028" t="s">
        <v>411</v>
      </c>
      <c r="AL111" s="1026"/>
      <c r="AM111" s="1026"/>
      <c r="AN111" s="1026"/>
      <c r="AO111" s="1027"/>
      <c r="AP111" s="1029" t="s">
        <v>411</v>
      </c>
      <c r="AQ111" s="1030"/>
      <c r="AR111" s="1030"/>
      <c r="AS111" s="1030"/>
      <c r="AT111" s="1031"/>
      <c r="AU111" s="992"/>
      <c r="AV111" s="993"/>
      <c r="AW111" s="993"/>
      <c r="AX111" s="993"/>
      <c r="AY111" s="993"/>
      <c r="AZ111" s="1041" t="s">
        <v>438</v>
      </c>
      <c r="BA111" s="1042"/>
      <c r="BB111" s="1042"/>
      <c r="BC111" s="1042"/>
      <c r="BD111" s="1042"/>
      <c r="BE111" s="1042"/>
      <c r="BF111" s="1042"/>
      <c r="BG111" s="1042"/>
      <c r="BH111" s="1042"/>
      <c r="BI111" s="1042"/>
      <c r="BJ111" s="1042"/>
      <c r="BK111" s="1042"/>
      <c r="BL111" s="1042"/>
      <c r="BM111" s="1042"/>
      <c r="BN111" s="1042"/>
      <c r="BO111" s="1042"/>
      <c r="BP111" s="1043"/>
      <c r="BQ111" s="1011">
        <v>660223</v>
      </c>
      <c r="BR111" s="1012"/>
      <c r="BS111" s="1012"/>
      <c r="BT111" s="1012"/>
      <c r="BU111" s="1012"/>
      <c r="BV111" s="1012">
        <v>580573</v>
      </c>
      <c r="BW111" s="1012"/>
      <c r="BX111" s="1012"/>
      <c r="BY111" s="1012"/>
      <c r="BZ111" s="1012"/>
      <c r="CA111" s="1012">
        <v>756452</v>
      </c>
      <c r="CB111" s="1012"/>
      <c r="CC111" s="1012"/>
      <c r="CD111" s="1012"/>
      <c r="CE111" s="1012"/>
      <c r="CF111" s="1006">
        <v>5.6</v>
      </c>
      <c r="CG111" s="1007"/>
      <c r="CH111" s="1007"/>
      <c r="CI111" s="1007"/>
      <c r="CJ111" s="1007"/>
      <c r="CK111" s="1037"/>
      <c r="CL111" s="1038"/>
      <c r="CM111" s="1008" t="s">
        <v>439</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137</v>
      </c>
      <c r="DH111" s="1012"/>
      <c r="DI111" s="1012"/>
      <c r="DJ111" s="1012"/>
      <c r="DK111" s="1012"/>
      <c r="DL111" s="1012" t="s">
        <v>137</v>
      </c>
      <c r="DM111" s="1012"/>
      <c r="DN111" s="1012"/>
      <c r="DO111" s="1012"/>
      <c r="DP111" s="1012"/>
      <c r="DQ111" s="1012" t="s">
        <v>440</v>
      </c>
      <c r="DR111" s="1012"/>
      <c r="DS111" s="1012"/>
      <c r="DT111" s="1012"/>
      <c r="DU111" s="1012"/>
      <c r="DV111" s="1013" t="s">
        <v>137</v>
      </c>
      <c r="DW111" s="1013"/>
      <c r="DX111" s="1013"/>
      <c r="DY111" s="1013"/>
      <c r="DZ111" s="1014"/>
    </row>
    <row r="112" spans="1:131" s="245" customFormat="1" ht="26.25" customHeight="1" x14ac:dyDescent="0.15">
      <c r="A112" s="1044" t="s">
        <v>441</v>
      </c>
      <c r="B112" s="1045"/>
      <c r="C112" s="1042" t="s">
        <v>442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137</v>
      </c>
      <c r="AB112" s="1051"/>
      <c r="AC112" s="1051"/>
      <c r="AD112" s="1051"/>
      <c r="AE112" s="1052"/>
      <c r="AF112" s="1053" t="s">
        <v>137</v>
      </c>
      <c r="AG112" s="1051"/>
      <c r="AH112" s="1051"/>
      <c r="AI112" s="1051"/>
      <c r="AJ112" s="1052"/>
      <c r="AK112" s="1053" t="s">
        <v>137</v>
      </c>
      <c r="AL112" s="1051"/>
      <c r="AM112" s="1051"/>
      <c r="AN112" s="1051"/>
      <c r="AO112" s="1052"/>
      <c r="AP112" s="1054" t="s">
        <v>443</v>
      </c>
      <c r="AQ112" s="1055"/>
      <c r="AR112" s="1055"/>
      <c r="AS112" s="1055"/>
      <c r="AT112" s="1056"/>
      <c r="AU112" s="992"/>
      <c r="AV112" s="993"/>
      <c r="AW112" s="993"/>
      <c r="AX112" s="993"/>
      <c r="AY112" s="993"/>
      <c r="AZ112" s="1041" t="s">
        <v>444</v>
      </c>
      <c r="BA112" s="1042"/>
      <c r="BB112" s="1042"/>
      <c r="BC112" s="1042"/>
      <c r="BD112" s="1042"/>
      <c r="BE112" s="1042"/>
      <c r="BF112" s="1042"/>
      <c r="BG112" s="1042"/>
      <c r="BH112" s="1042"/>
      <c r="BI112" s="1042"/>
      <c r="BJ112" s="1042"/>
      <c r="BK112" s="1042"/>
      <c r="BL112" s="1042"/>
      <c r="BM112" s="1042"/>
      <c r="BN112" s="1042"/>
      <c r="BO112" s="1042"/>
      <c r="BP112" s="1043"/>
      <c r="BQ112" s="1011">
        <v>6918310</v>
      </c>
      <c r="BR112" s="1012"/>
      <c r="BS112" s="1012"/>
      <c r="BT112" s="1012"/>
      <c r="BU112" s="1012"/>
      <c r="BV112" s="1012">
        <v>6582431</v>
      </c>
      <c r="BW112" s="1012"/>
      <c r="BX112" s="1012"/>
      <c r="BY112" s="1012"/>
      <c r="BZ112" s="1012"/>
      <c r="CA112" s="1012">
        <v>6281729</v>
      </c>
      <c r="CB112" s="1012"/>
      <c r="CC112" s="1012"/>
      <c r="CD112" s="1012"/>
      <c r="CE112" s="1012"/>
      <c r="CF112" s="1006">
        <v>46.8</v>
      </c>
      <c r="CG112" s="1007"/>
      <c r="CH112" s="1007"/>
      <c r="CI112" s="1007"/>
      <c r="CJ112" s="1007"/>
      <c r="CK112" s="1037"/>
      <c r="CL112" s="1038"/>
      <c r="CM112" s="1008" t="s">
        <v>445</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137</v>
      </c>
      <c r="DH112" s="1012"/>
      <c r="DI112" s="1012"/>
      <c r="DJ112" s="1012"/>
      <c r="DK112" s="1012"/>
      <c r="DL112" s="1012" t="s">
        <v>137</v>
      </c>
      <c r="DM112" s="1012"/>
      <c r="DN112" s="1012"/>
      <c r="DO112" s="1012"/>
      <c r="DP112" s="1012"/>
      <c r="DQ112" s="1012" t="s">
        <v>137</v>
      </c>
      <c r="DR112" s="1012"/>
      <c r="DS112" s="1012"/>
      <c r="DT112" s="1012"/>
      <c r="DU112" s="1012"/>
      <c r="DV112" s="1013" t="s">
        <v>137</v>
      </c>
      <c r="DW112" s="1013"/>
      <c r="DX112" s="1013"/>
      <c r="DY112" s="1013"/>
      <c r="DZ112" s="1014"/>
    </row>
    <row r="113" spans="1:130" s="245" customFormat="1" ht="26.25" customHeight="1" x14ac:dyDescent="0.15">
      <c r="A113" s="1046"/>
      <c r="B113" s="1047"/>
      <c r="C113" s="1042" t="s">
        <v>446</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464440</v>
      </c>
      <c r="AB113" s="1026"/>
      <c r="AC113" s="1026"/>
      <c r="AD113" s="1026"/>
      <c r="AE113" s="1027"/>
      <c r="AF113" s="1028">
        <v>470702</v>
      </c>
      <c r="AG113" s="1026"/>
      <c r="AH113" s="1026"/>
      <c r="AI113" s="1026"/>
      <c r="AJ113" s="1027"/>
      <c r="AK113" s="1028">
        <v>466442</v>
      </c>
      <c r="AL113" s="1026"/>
      <c r="AM113" s="1026"/>
      <c r="AN113" s="1026"/>
      <c r="AO113" s="1027"/>
      <c r="AP113" s="1029">
        <v>3.5</v>
      </c>
      <c r="AQ113" s="1030"/>
      <c r="AR113" s="1030"/>
      <c r="AS113" s="1030"/>
      <c r="AT113" s="1031"/>
      <c r="AU113" s="992"/>
      <c r="AV113" s="993"/>
      <c r="AW113" s="993"/>
      <c r="AX113" s="993"/>
      <c r="AY113" s="993"/>
      <c r="AZ113" s="1041" t="s">
        <v>447</v>
      </c>
      <c r="BA113" s="1042"/>
      <c r="BB113" s="1042"/>
      <c r="BC113" s="1042"/>
      <c r="BD113" s="1042"/>
      <c r="BE113" s="1042"/>
      <c r="BF113" s="1042"/>
      <c r="BG113" s="1042"/>
      <c r="BH113" s="1042"/>
      <c r="BI113" s="1042"/>
      <c r="BJ113" s="1042"/>
      <c r="BK113" s="1042"/>
      <c r="BL113" s="1042"/>
      <c r="BM113" s="1042"/>
      <c r="BN113" s="1042"/>
      <c r="BO113" s="1042"/>
      <c r="BP113" s="1043"/>
      <c r="BQ113" s="1011" t="s">
        <v>392</v>
      </c>
      <c r="BR113" s="1012"/>
      <c r="BS113" s="1012"/>
      <c r="BT113" s="1012"/>
      <c r="BU113" s="1012"/>
      <c r="BV113" s="1012" t="s">
        <v>137</v>
      </c>
      <c r="BW113" s="1012"/>
      <c r="BX113" s="1012"/>
      <c r="BY113" s="1012"/>
      <c r="BZ113" s="1012"/>
      <c r="CA113" s="1012" t="s">
        <v>137</v>
      </c>
      <c r="CB113" s="1012"/>
      <c r="CC113" s="1012"/>
      <c r="CD113" s="1012"/>
      <c r="CE113" s="1012"/>
      <c r="CF113" s="1006" t="s">
        <v>137</v>
      </c>
      <c r="CG113" s="1007"/>
      <c r="CH113" s="1007"/>
      <c r="CI113" s="1007"/>
      <c r="CJ113" s="1007"/>
      <c r="CK113" s="1037"/>
      <c r="CL113" s="1038"/>
      <c r="CM113" s="1008" t="s">
        <v>448</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v>45826</v>
      </c>
      <c r="DH113" s="1051"/>
      <c r="DI113" s="1051"/>
      <c r="DJ113" s="1051"/>
      <c r="DK113" s="1052"/>
      <c r="DL113" s="1053">
        <v>31329</v>
      </c>
      <c r="DM113" s="1051"/>
      <c r="DN113" s="1051"/>
      <c r="DO113" s="1051"/>
      <c r="DP113" s="1052"/>
      <c r="DQ113" s="1053">
        <v>19293</v>
      </c>
      <c r="DR113" s="1051"/>
      <c r="DS113" s="1051"/>
      <c r="DT113" s="1051"/>
      <c r="DU113" s="1052"/>
      <c r="DV113" s="1054">
        <v>0.1</v>
      </c>
      <c r="DW113" s="1055"/>
      <c r="DX113" s="1055"/>
      <c r="DY113" s="1055"/>
      <c r="DZ113" s="1056"/>
    </row>
    <row r="114" spans="1:130" s="245" customFormat="1" ht="26.25" customHeight="1" x14ac:dyDescent="0.15">
      <c r="A114" s="1046"/>
      <c r="B114" s="1047"/>
      <c r="C114" s="1042" t="s">
        <v>449</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35766</v>
      </c>
      <c r="AB114" s="1051"/>
      <c r="AC114" s="1051"/>
      <c r="AD114" s="1051"/>
      <c r="AE114" s="1052"/>
      <c r="AF114" s="1053">
        <v>33810</v>
      </c>
      <c r="AG114" s="1051"/>
      <c r="AH114" s="1051"/>
      <c r="AI114" s="1051"/>
      <c r="AJ114" s="1052"/>
      <c r="AK114" s="1053">
        <v>33810</v>
      </c>
      <c r="AL114" s="1051"/>
      <c r="AM114" s="1051"/>
      <c r="AN114" s="1051"/>
      <c r="AO114" s="1052"/>
      <c r="AP114" s="1054">
        <v>0.3</v>
      </c>
      <c r="AQ114" s="1055"/>
      <c r="AR114" s="1055"/>
      <c r="AS114" s="1055"/>
      <c r="AT114" s="1056"/>
      <c r="AU114" s="992"/>
      <c r="AV114" s="993"/>
      <c r="AW114" s="993"/>
      <c r="AX114" s="993"/>
      <c r="AY114" s="993"/>
      <c r="AZ114" s="1041" t="s">
        <v>450</v>
      </c>
      <c r="BA114" s="1042"/>
      <c r="BB114" s="1042"/>
      <c r="BC114" s="1042"/>
      <c r="BD114" s="1042"/>
      <c r="BE114" s="1042"/>
      <c r="BF114" s="1042"/>
      <c r="BG114" s="1042"/>
      <c r="BH114" s="1042"/>
      <c r="BI114" s="1042"/>
      <c r="BJ114" s="1042"/>
      <c r="BK114" s="1042"/>
      <c r="BL114" s="1042"/>
      <c r="BM114" s="1042"/>
      <c r="BN114" s="1042"/>
      <c r="BO114" s="1042"/>
      <c r="BP114" s="1043"/>
      <c r="BQ114" s="1011">
        <v>4552267</v>
      </c>
      <c r="BR114" s="1012"/>
      <c r="BS114" s="1012"/>
      <c r="BT114" s="1012"/>
      <c r="BU114" s="1012"/>
      <c r="BV114" s="1012">
        <v>4434565</v>
      </c>
      <c r="BW114" s="1012"/>
      <c r="BX114" s="1012"/>
      <c r="BY114" s="1012"/>
      <c r="BZ114" s="1012"/>
      <c r="CA114" s="1012">
        <v>4221944</v>
      </c>
      <c r="CB114" s="1012"/>
      <c r="CC114" s="1012"/>
      <c r="CD114" s="1012"/>
      <c r="CE114" s="1012"/>
      <c r="CF114" s="1006">
        <v>31.4</v>
      </c>
      <c r="CG114" s="1007"/>
      <c r="CH114" s="1007"/>
      <c r="CI114" s="1007"/>
      <c r="CJ114" s="1007"/>
      <c r="CK114" s="1037"/>
      <c r="CL114" s="1038"/>
      <c r="CM114" s="1008" t="s">
        <v>451</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436</v>
      </c>
      <c r="DH114" s="1051"/>
      <c r="DI114" s="1051"/>
      <c r="DJ114" s="1051"/>
      <c r="DK114" s="1052"/>
      <c r="DL114" s="1053" t="s">
        <v>436</v>
      </c>
      <c r="DM114" s="1051"/>
      <c r="DN114" s="1051"/>
      <c r="DO114" s="1051"/>
      <c r="DP114" s="1052"/>
      <c r="DQ114" s="1053" t="s">
        <v>137</v>
      </c>
      <c r="DR114" s="1051"/>
      <c r="DS114" s="1051"/>
      <c r="DT114" s="1051"/>
      <c r="DU114" s="1052"/>
      <c r="DV114" s="1054" t="s">
        <v>443</v>
      </c>
      <c r="DW114" s="1055"/>
      <c r="DX114" s="1055"/>
      <c r="DY114" s="1055"/>
      <c r="DZ114" s="1056"/>
    </row>
    <row r="115" spans="1:130" s="245" customFormat="1" ht="26.25" customHeight="1" x14ac:dyDescent="0.15">
      <c r="A115" s="1046"/>
      <c r="B115" s="1047"/>
      <c r="C115" s="1042" t="s">
        <v>452</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113375</v>
      </c>
      <c r="AB115" s="1026"/>
      <c r="AC115" s="1026"/>
      <c r="AD115" s="1026"/>
      <c r="AE115" s="1027"/>
      <c r="AF115" s="1028">
        <v>93207</v>
      </c>
      <c r="AG115" s="1026"/>
      <c r="AH115" s="1026"/>
      <c r="AI115" s="1026"/>
      <c r="AJ115" s="1027"/>
      <c r="AK115" s="1028">
        <v>78708</v>
      </c>
      <c r="AL115" s="1026"/>
      <c r="AM115" s="1026"/>
      <c r="AN115" s="1026"/>
      <c r="AO115" s="1027"/>
      <c r="AP115" s="1029">
        <v>0.6</v>
      </c>
      <c r="AQ115" s="1030"/>
      <c r="AR115" s="1030"/>
      <c r="AS115" s="1030"/>
      <c r="AT115" s="1031"/>
      <c r="AU115" s="992"/>
      <c r="AV115" s="993"/>
      <c r="AW115" s="993"/>
      <c r="AX115" s="993"/>
      <c r="AY115" s="993"/>
      <c r="AZ115" s="1041" t="s">
        <v>453</v>
      </c>
      <c r="BA115" s="1042"/>
      <c r="BB115" s="1042"/>
      <c r="BC115" s="1042"/>
      <c r="BD115" s="1042"/>
      <c r="BE115" s="1042"/>
      <c r="BF115" s="1042"/>
      <c r="BG115" s="1042"/>
      <c r="BH115" s="1042"/>
      <c r="BI115" s="1042"/>
      <c r="BJ115" s="1042"/>
      <c r="BK115" s="1042"/>
      <c r="BL115" s="1042"/>
      <c r="BM115" s="1042"/>
      <c r="BN115" s="1042"/>
      <c r="BO115" s="1042"/>
      <c r="BP115" s="1043"/>
      <c r="BQ115" s="1011">
        <v>2265</v>
      </c>
      <c r="BR115" s="1012"/>
      <c r="BS115" s="1012"/>
      <c r="BT115" s="1012"/>
      <c r="BU115" s="1012"/>
      <c r="BV115" s="1012">
        <v>879</v>
      </c>
      <c r="BW115" s="1012"/>
      <c r="BX115" s="1012"/>
      <c r="BY115" s="1012"/>
      <c r="BZ115" s="1012"/>
      <c r="CA115" s="1012">
        <v>1627</v>
      </c>
      <c r="CB115" s="1012"/>
      <c r="CC115" s="1012"/>
      <c r="CD115" s="1012"/>
      <c r="CE115" s="1012"/>
      <c r="CF115" s="1006">
        <v>0</v>
      </c>
      <c r="CG115" s="1007"/>
      <c r="CH115" s="1007"/>
      <c r="CI115" s="1007"/>
      <c r="CJ115" s="1007"/>
      <c r="CK115" s="1037"/>
      <c r="CL115" s="1038"/>
      <c r="CM115" s="1041" t="s">
        <v>454</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392</v>
      </c>
      <c r="DH115" s="1051"/>
      <c r="DI115" s="1051"/>
      <c r="DJ115" s="1051"/>
      <c r="DK115" s="1052"/>
      <c r="DL115" s="1053" t="s">
        <v>137</v>
      </c>
      <c r="DM115" s="1051"/>
      <c r="DN115" s="1051"/>
      <c r="DO115" s="1051"/>
      <c r="DP115" s="1052"/>
      <c r="DQ115" s="1053" t="s">
        <v>137</v>
      </c>
      <c r="DR115" s="1051"/>
      <c r="DS115" s="1051"/>
      <c r="DT115" s="1051"/>
      <c r="DU115" s="1052"/>
      <c r="DV115" s="1054" t="s">
        <v>137</v>
      </c>
      <c r="DW115" s="1055"/>
      <c r="DX115" s="1055"/>
      <c r="DY115" s="1055"/>
      <c r="DZ115" s="1056"/>
    </row>
    <row r="116" spans="1:130" s="245" customFormat="1" ht="26.25" customHeight="1" x14ac:dyDescent="0.15">
      <c r="A116" s="1048"/>
      <c r="B116" s="1049"/>
      <c r="C116" s="1057" t="s">
        <v>455</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17</v>
      </c>
      <c r="AB116" s="1051"/>
      <c r="AC116" s="1051"/>
      <c r="AD116" s="1051"/>
      <c r="AE116" s="1052"/>
      <c r="AF116" s="1053">
        <v>52</v>
      </c>
      <c r="AG116" s="1051"/>
      <c r="AH116" s="1051"/>
      <c r="AI116" s="1051"/>
      <c r="AJ116" s="1052"/>
      <c r="AK116" s="1053">
        <v>70</v>
      </c>
      <c r="AL116" s="1051"/>
      <c r="AM116" s="1051"/>
      <c r="AN116" s="1051"/>
      <c r="AO116" s="1052"/>
      <c r="AP116" s="1054">
        <v>0</v>
      </c>
      <c r="AQ116" s="1055"/>
      <c r="AR116" s="1055"/>
      <c r="AS116" s="1055"/>
      <c r="AT116" s="1056"/>
      <c r="AU116" s="992"/>
      <c r="AV116" s="993"/>
      <c r="AW116" s="993"/>
      <c r="AX116" s="993"/>
      <c r="AY116" s="993"/>
      <c r="AZ116" s="1059" t="s">
        <v>456</v>
      </c>
      <c r="BA116" s="1060"/>
      <c r="BB116" s="1060"/>
      <c r="BC116" s="1060"/>
      <c r="BD116" s="1060"/>
      <c r="BE116" s="1060"/>
      <c r="BF116" s="1060"/>
      <c r="BG116" s="1060"/>
      <c r="BH116" s="1060"/>
      <c r="BI116" s="1060"/>
      <c r="BJ116" s="1060"/>
      <c r="BK116" s="1060"/>
      <c r="BL116" s="1060"/>
      <c r="BM116" s="1060"/>
      <c r="BN116" s="1060"/>
      <c r="BO116" s="1060"/>
      <c r="BP116" s="1061"/>
      <c r="BQ116" s="1011" t="s">
        <v>137</v>
      </c>
      <c r="BR116" s="1012"/>
      <c r="BS116" s="1012"/>
      <c r="BT116" s="1012"/>
      <c r="BU116" s="1012"/>
      <c r="BV116" s="1012" t="s">
        <v>137</v>
      </c>
      <c r="BW116" s="1012"/>
      <c r="BX116" s="1012"/>
      <c r="BY116" s="1012"/>
      <c r="BZ116" s="1012"/>
      <c r="CA116" s="1012" t="s">
        <v>443</v>
      </c>
      <c r="CB116" s="1012"/>
      <c r="CC116" s="1012"/>
      <c r="CD116" s="1012"/>
      <c r="CE116" s="1012"/>
      <c r="CF116" s="1006" t="s">
        <v>436</v>
      </c>
      <c r="CG116" s="1007"/>
      <c r="CH116" s="1007"/>
      <c r="CI116" s="1007"/>
      <c r="CJ116" s="1007"/>
      <c r="CK116" s="1037"/>
      <c r="CL116" s="1038"/>
      <c r="CM116" s="1008" t="s">
        <v>457</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443</v>
      </c>
      <c r="DH116" s="1051"/>
      <c r="DI116" s="1051"/>
      <c r="DJ116" s="1051"/>
      <c r="DK116" s="1052"/>
      <c r="DL116" s="1053" t="s">
        <v>137</v>
      </c>
      <c r="DM116" s="1051"/>
      <c r="DN116" s="1051"/>
      <c r="DO116" s="1051"/>
      <c r="DP116" s="1052"/>
      <c r="DQ116" s="1053" t="s">
        <v>137</v>
      </c>
      <c r="DR116" s="1051"/>
      <c r="DS116" s="1051"/>
      <c r="DT116" s="1051"/>
      <c r="DU116" s="1052"/>
      <c r="DV116" s="1054" t="s">
        <v>137</v>
      </c>
      <c r="DW116" s="1055"/>
      <c r="DX116" s="1055"/>
      <c r="DY116" s="1055"/>
      <c r="DZ116" s="1056"/>
    </row>
    <row r="117" spans="1:130" s="245" customFormat="1" ht="26.25" customHeight="1" x14ac:dyDescent="0.15">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458</v>
      </c>
      <c r="Z117" s="978"/>
      <c r="AA117" s="1068">
        <v>3472917</v>
      </c>
      <c r="AB117" s="1069"/>
      <c r="AC117" s="1069"/>
      <c r="AD117" s="1069"/>
      <c r="AE117" s="1070"/>
      <c r="AF117" s="1071">
        <v>3592290</v>
      </c>
      <c r="AG117" s="1069"/>
      <c r="AH117" s="1069"/>
      <c r="AI117" s="1069"/>
      <c r="AJ117" s="1070"/>
      <c r="AK117" s="1071">
        <v>3653253</v>
      </c>
      <c r="AL117" s="1069"/>
      <c r="AM117" s="1069"/>
      <c r="AN117" s="1069"/>
      <c r="AO117" s="1070"/>
      <c r="AP117" s="1072"/>
      <c r="AQ117" s="1073"/>
      <c r="AR117" s="1073"/>
      <c r="AS117" s="1073"/>
      <c r="AT117" s="1074"/>
      <c r="AU117" s="992"/>
      <c r="AV117" s="993"/>
      <c r="AW117" s="993"/>
      <c r="AX117" s="993"/>
      <c r="AY117" s="993"/>
      <c r="AZ117" s="1059" t="s">
        <v>459</v>
      </c>
      <c r="BA117" s="1060"/>
      <c r="BB117" s="1060"/>
      <c r="BC117" s="1060"/>
      <c r="BD117" s="1060"/>
      <c r="BE117" s="1060"/>
      <c r="BF117" s="1060"/>
      <c r="BG117" s="1060"/>
      <c r="BH117" s="1060"/>
      <c r="BI117" s="1060"/>
      <c r="BJ117" s="1060"/>
      <c r="BK117" s="1060"/>
      <c r="BL117" s="1060"/>
      <c r="BM117" s="1060"/>
      <c r="BN117" s="1060"/>
      <c r="BO117" s="1060"/>
      <c r="BP117" s="1061"/>
      <c r="BQ117" s="1011" t="s">
        <v>392</v>
      </c>
      <c r="BR117" s="1012"/>
      <c r="BS117" s="1012"/>
      <c r="BT117" s="1012"/>
      <c r="BU117" s="1012"/>
      <c r="BV117" s="1012" t="s">
        <v>443</v>
      </c>
      <c r="BW117" s="1012"/>
      <c r="BX117" s="1012"/>
      <c r="BY117" s="1012"/>
      <c r="BZ117" s="1012"/>
      <c r="CA117" s="1012" t="s">
        <v>443</v>
      </c>
      <c r="CB117" s="1012"/>
      <c r="CC117" s="1012"/>
      <c r="CD117" s="1012"/>
      <c r="CE117" s="1012"/>
      <c r="CF117" s="1006" t="s">
        <v>137</v>
      </c>
      <c r="CG117" s="1007"/>
      <c r="CH117" s="1007"/>
      <c r="CI117" s="1007"/>
      <c r="CJ117" s="1007"/>
      <c r="CK117" s="1037"/>
      <c r="CL117" s="1038"/>
      <c r="CM117" s="1008" t="s">
        <v>460</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137</v>
      </c>
      <c r="DH117" s="1051"/>
      <c r="DI117" s="1051"/>
      <c r="DJ117" s="1051"/>
      <c r="DK117" s="1052"/>
      <c r="DL117" s="1053" t="s">
        <v>137</v>
      </c>
      <c r="DM117" s="1051"/>
      <c r="DN117" s="1051"/>
      <c r="DO117" s="1051"/>
      <c r="DP117" s="1052"/>
      <c r="DQ117" s="1053" t="s">
        <v>443</v>
      </c>
      <c r="DR117" s="1051"/>
      <c r="DS117" s="1051"/>
      <c r="DT117" s="1051"/>
      <c r="DU117" s="1052"/>
      <c r="DV117" s="1054" t="s">
        <v>137</v>
      </c>
      <c r="DW117" s="1055"/>
      <c r="DX117" s="1055"/>
      <c r="DY117" s="1055"/>
      <c r="DZ117" s="1056"/>
    </row>
    <row r="118" spans="1:130" s="245" customFormat="1" ht="26.25" customHeight="1" x14ac:dyDescent="0.15">
      <c r="A118" s="996" t="s">
        <v>431</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429</v>
      </c>
      <c r="AB118" s="977"/>
      <c r="AC118" s="977"/>
      <c r="AD118" s="977"/>
      <c r="AE118" s="978"/>
      <c r="AF118" s="976" t="s">
        <v>305</v>
      </c>
      <c r="AG118" s="977"/>
      <c r="AH118" s="977"/>
      <c r="AI118" s="977"/>
      <c r="AJ118" s="978"/>
      <c r="AK118" s="976" t="s">
        <v>304</v>
      </c>
      <c r="AL118" s="977"/>
      <c r="AM118" s="977"/>
      <c r="AN118" s="977"/>
      <c r="AO118" s="978"/>
      <c r="AP118" s="1063" t="s">
        <v>430</v>
      </c>
      <c r="AQ118" s="1064"/>
      <c r="AR118" s="1064"/>
      <c r="AS118" s="1064"/>
      <c r="AT118" s="1065"/>
      <c r="AU118" s="992"/>
      <c r="AV118" s="993"/>
      <c r="AW118" s="993"/>
      <c r="AX118" s="993"/>
      <c r="AY118" s="993"/>
      <c r="AZ118" s="1066" t="s">
        <v>461</v>
      </c>
      <c r="BA118" s="1057"/>
      <c r="BB118" s="1057"/>
      <c r="BC118" s="1057"/>
      <c r="BD118" s="1057"/>
      <c r="BE118" s="1057"/>
      <c r="BF118" s="1057"/>
      <c r="BG118" s="1057"/>
      <c r="BH118" s="1057"/>
      <c r="BI118" s="1057"/>
      <c r="BJ118" s="1057"/>
      <c r="BK118" s="1057"/>
      <c r="BL118" s="1057"/>
      <c r="BM118" s="1057"/>
      <c r="BN118" s="1057"/>
      <c r="BO118" s="1057"/>
      <c r="BP118" s="1058"/>
      <c r="BQ118" s="1089" t="s">
        <v>137</v>
      </c>
      <c r="BR118" s="1090"/>
      <c r="BS118" s="1090"/>
      <c r="BT118" s="1090"/>
      <c r="BU118" s="1090"/>
      <c r="BV118" s="1090" t="s">
        <v>137</v>
      </c>
      <c r="BW118" s="1090"/>
      <c r="BX118" s="1090"/>
      <c r="BY118" s="1090"/>
      <c r="BZ118" s="1090"/>
      <c r="CA118" s="1090" t="s">
        <v>137</v>
      </c>
      <c r="CB118" s="1090"/>
      <c r="CC118" s="1090"/>
      <c r="CD118" s="1090"/>
      <c r="CE118" s="1090"/>
      <c r="CF118" s="1006" t="s">
        <v>137</v>
      </c>
      <c r="CG118" s="1007"/>
      <c r="CH118" s="1007"/>
      <c r="CI118" s="1007"/>
      <c r="CJ118" s="1007"/>
      <c r="CK118" s="1037"/>
      <c r="CL118" s="1038"/>
      <c r="CM118" s="1008" t="s">
        <v>462</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463</v>
      </c>
      <c r="DH118" s="1051"/>
      <c r="DI118" s="1051"/>
      <c r="DJ118" s="1051"/>
      <c r="DK118" s="1052"/>
      <c r="DL118" s="1053" t="s">
        <v>137</v>
      </c>
      <c r="DM118" s="1051"/>
      <c r="DN118" s="1051"/>
      <c r="DO118" s="1051"/>
      <c r="DP118" s="1052"/>
      <c r="DQ118" s="1053" t="s">
        <v>137</v>
      </c>
      <c r="DR118" s="1051"/>
      <c r="DS118" s="1051"/>
      <c r="DT118" s="1051"/>
      <c r="DU118" s="1052"/>
      <c r="DV118" s="1054" t="s">
        <v>463</v>
      </c>
      <c r="DW118" s="1055"/>
      <c r="DX118" s="1055"/>
      <c r="DY118" s="1055"/>
      <c r="DZ118" s="1056"/>
    </row>
    <row r="119" spans="1:130" s="245" customFormat="1" ht="26.25" customHeight="1" x14ac:dyDescent="0.15">
      <c r="A119" s="1150" t="s">
        <v>434</v>
      </c>
      <c r="B119" s="1036"/>
      <c r="C119" s="1015" t="s">
        <v>435</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137</v>
      </c>
      <c r="AB119" s="984"/>
      <c r="AC119" s="984"/>
      <c r="AD119" s="984"/>
      <c r="AE119" s="985"/>
      <c r="AF119" s="986" t="s">
        <v>137</v>
      </c>
      <c r="AG119" s="984"/>
      <c r="AH119" s="984"/>
      <c r="AI119" s="984"/>
      <c r="AJ119" s="985"/>
      <c r="AK119" s="986" t="s">
        <v>137</v>
      </c>
      <c r="AL119" s="984"/>
      <c r="AM119" s="984"/>
      <c r="AN119" s="984"/>
      <c r="AO119" s="985"/>
      <c r="AP119" s="987" t="s">
        <v>436</v>
      </c>
      <c r="AQ119" s="988"/>
      <c r="AR119" s="988"/>
      <c r="AS119" s="988"/>
      <c r="AT119" s="989"/>
      <c r="AU119" s="994"/>
      <c r="AV119" s="995"/>
      <c r="AW119" s="995"/>
      <c r="AX119" s="995"/>
      <c r="AY119" s="995"/>
      <c r="AZ119" s="276" t="s">
        <v>187</v>
      </c>
      <c r="BA119" s="276"/>
      <c r="BB119" s="276"/>
      <c r="BC119" s="276"/>
      <c r="BD119" s="276"/>
      <c r="BE119" s="276"/>
      <c r="BF119" s="276"/>
      <c r="BG119" s="276"/>
      <c r="BH119" s="276"/>
      <c r="BI119" s="276"/>
      <c r="BJ119" s="276"/>
      <c r="BK119" s="276"/>
      <c r="BL119" s="276"/>
      <c r="BM119" s="276"/>
      <c r="BN119" s="276"/>
      <c r="BO119" s="1067" t="s">
        <v>464</v>
      </c>
      <c r="BP119" s="1098"/>
      <c r="BQ119" s="1089">
        <v>42253112</v>
      </c>
      <c r="BR119" s="1090"/>
      <c r="BS119" s="1090"/>
      <c r="BT119" s="1090"/>
      <c r="BU119" s="1090"/>
      <c r="BV119" s="1090">
        <v>42948713</v>
      </c>
      <c r="BW119" s="1090"/>
      <c r="BX119" s="1090"/>
      <c r="BY119" s="1090"/>
      <c r="BZ119" s="1090"/>
      <c r="CA119" s="1090">
        <v>43677475</v>
      </c>
      <c r="CB119" s="1090"/>
      <c r="CC119" s="1090"/>
      <c r="CD119" s="1090"/>
      <c r="CE119" s="1090"/>
      <c r="CF119" s="1091"/>
      <c r="CG119" s="1092"/>
      <c r="CH119" s="1092"/>
      <c r="CI119" s="1092"/>
      <c r="CJ119" s="1093"/>
      <c r="CK119" s="1039"/>
      <c r="CL119" s="1040"/>
      <c r="CM119" s="1094" t="s">
        <v>465</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614397</v>
      </c>
      <c r="DH119" s="1076"/>
      <c r="DI119" s="1076"/>
      <c r="DJ119" s="1076"/>
      <c r="DK119" s="1077"/>
      <c r="DL119" s="1075">
        <v>549244</v>
      </c>
      <c r="DM119" s="1076"/>
      <c r="DN119" s="1076"/>
      <c r="DO119" s="1076"/>
      <c r="DP119" s="1077"/>
      <c r="DQ119" s="1075">
        <v>737159</v>
      </c>
      <c r="DR119" s="1076"/>
      <c r="DS119" s="1076"/>
      <c r="DT119" s="1076"/>
      <c r="DU119" s="1077"/>
      <c r="DV119" s="1078">
        <v>5.5</v>
      </c>
      <c r="DW119" s="1079"/>
      <c r="DX119" s="1079"/>
      <c r="DY119" s="1079"/>
      <c r="DZ119" s="1080"/>
    </row>
    <row r="120" spans="1:130" s="245" customFormat="1" ht="26.25" customHeight="1" x14ac:dyDescent="0.15">
      <c r="A120" s="1151"/>
      <c r="B120" s="1038"/>
      <c r="C120" s="1008" t="s">
        <v>439</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137</v>
      </c>
      <c r="AB120" s="1051"/>
      <c r="AC120" s="1051"/>
      <c r="AD120" s="1051"/>
      <c r="AE120" s="1052"/>
      <c r="AF120" s="1053" t="s">
        <v>137</v>
      </c>
      <c r="AG120" s="1051"/>
      <c r="AH120" s="1051"/>
      <c r="AI120" s="1051"/>
      <c r="AJ120" s="1052"/>
      <c r="AK120" s="1053" t="s">
        <v>137</v>
      </c>
      <c r="AL120" s="1051"/>
      <c r="AM120" s="1051"/>
      <c r="AN120" s="1051"/>
      <c r="AO120" s="1052"/>
      <c r="AP120" s="1054" t="s">
        <v>137</v>
      </c>
      <c r="AQ120" s="1055"/>
      <c r="AR120" s="1055"/>
      <c r="AS120" s="1055"/>
      <c r="AT120" s="1056"/>
      <c r="AU120" s="1081" t="s">
        <v>466</v>
      </c>
      <c r="AV120" s="1082"/>
      <c r="AW120" s="1082"/>
      <c r="AX120" s="1082"/>
      <c r="AY120" s="1083"/>
      <c r="AZ120" s="1032" t="s">
        <v>467</v>
      </c>
      <c r="BA120" s="981"/>
      <c r="BB120" s="981"/>
      <c r="BC120" s="981"/>
      <c r="BD120" s="981"/>
      <c r="BE120" s="981"/>
      <c r="BF120" s="981"/>
      <c r="BG120" s="981"/>
      <c r="BH120" s="981"/>
      <c r="BI120" s="981"/>
      <c r="BJ120" s="981"/>
      <c r="BK120" s="981"/>
      <c r="BL120" s="981"/>
      <c r="BM120" s="981"/>
      <c r="BN120" s="981"/>
      <c r="BO120" s="981"/>
      <c r="BP120" s="982"/>
      <c r="BQ120" s="1018">
        <v>10617605</v>
      </c>
      <c r="BR120" s="1019"/>
      <c r="BS120" s="1019"/>
      <c r="BT120" s="1019"/>
      <c r="BU120" s="1019"/>
      <c r="BV120" s="1019">
        <v>11101328</v>
      </c>
      <c r="BW120" s="1019"/>
      <c r="BX120" s="1019"/>
      <c r="BY120" s="1019"/>
      <c r="BZ120" s="1019"/>
      <c r="CA120" s="1019">
        <v>11064846</v>
      </c>
      <c r="CB120" s="1019"/>
      <c r="CC120" s="1019"/>
      <c r="CD120" s="1019"/>
      <c r="CE120" s="1019"/>
      <c r="CF120" s="1033">
        <v>82.4</v>
      </c>
      <c r="CG120" s="1034"/>
      <c r="CH120" s="1034"/>
      <c r="CI120" s="1034"/>
      <c r="CJ120" s="1034"/>
      <c r="CK120" s="1099" t="s">
        <v>468</v>
      </c>
      <c r="CL120" s="1100"/>
      <c r="CM120" s="1100"/>
      <c r="CN120" s="1100"/>
      <c r="CO120" s="1101"/>
      <c r="CP120" s="1107" t="s">
        <v>469</v>
      </c>
      <c r="CQ120" s="1108"/>
      <c r="CR120" s="1108"/>
      <c r="CS120" s="1108"/>
      <c r="CT120" s="1108"/>
      <c r="CU120" s="1108"/>
      <c r="CV120" s="1108"/>
      <c r="CW120" s="1108"/>
      <c r="CX120" s="1108"/>
      <c r="CY120" s="1108"/>
      <c r="CZ120" s="1108"/>
      <c r="DA120" s="1108"/>
      <c r="DB120" s="1108"/>
      <c r="DC120" s="1108"/>
      <c r="DD120" s="1108"/>
      <c r="DE120" s="1108"/>
      <c r="DF120" s="1109"/>
      <c r="DG120" s="1018">
        <v>6918310</v>
      </c>
      <c r="DH120" s="1019"/>
      <c r="DI120" s="1019"/>
      <c r="DJ120" s="1019"/>
      <c r="DK120" s="1019"/>
      <c r="DL120" s="1019">
        <v>6578602</v>
      </c>
      <c r="DM120" s="1019"/>
      <c r="DN120" s="1019"/>
      <c r="DO120" s="1019"/>
      <c r="DP120" s="1019"/>
      <c r="DQ120" s="1019">
        <v>6281729</v>
      </c>
      <c r="DR120" s="1019"/>
      <c r="DS120" s="1019"/>
      <c r="DT120" s="1019"/>
      <c r="DU120" s="1019"/>
      <c r="DV120" s="1020">
        <v>46.8</v>
      </c>
      <c r="DW120" s="1020"/>
      <c r="DX120" s="1020"/>
      <c r="DY120" s="1020"/>
      <c r="DZ120" s="1021"/>
    </row>
    <row r="121" spans="1:130" s="245" customFormat="1" ht="26.25" customHeight="1" x14ac:dyDescent="0.15">
      <c r="A121" s="1151"/>
      <c r="B121" s="1038"/>
      <c r="C121" s="1059" t="s">
        <v>470</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v>19396</v>
      </c>
      <c r="AB121" s="1051"/>
      <c r="AC121" s="1051"/>
      <c r="AD121" s="1051"/>
      <c r="AE121" s="1052"/>
      <c r="AF121" s="1053">
        <v>16540</v>
      </c>
      <c r="AG121" s="1051"/>
      <c r="AH121" s="1051"/>
      <c r="AI121" s="1051"/>
      <c r="AJ121" s="1052"/>
      <c r="AK121" s="1053">
        <v>13433</v>
      </c>
      <c r="AL121" s="1051"/>
      <c r="AM121" s="1051"/>
      <c r="AN121" s="1051"/>
      <c r="AO121" s="1052"/>
      <c r="AP121" s="1054">
        <v>0.1</v>
      </c>
      <c r="AQ121" s="1055"/>
      <c r="AR121" s="1055"/>
      <c r="AS121" s="1055"/>
      <c r="AT121" s="1056"/>
      <c r="AU121" s="1084"/>
      <c r="AV121" s="1085"/>
      <c r="AW121" s="1085"/>
      <c r="AX121" s="1085"/>
      <c r="AY121" s="1086"/>
      <c r="AZ121" s="1041" t="s">
        <v>471</v>
      </c>
      <c r="BA121" s="1042"/>
      <c r="BB121" s="1042"/>
      <c r="BC121" s="1042"/>
      <c r="BD121" s="1042"/>
      <c r="BE121" s="1042"/>
      <c r="BF121" s="1042"/>
      <c r="BG121" s="1042"/>
      <c r="BH121" s="1042"/>
      <c r="BI121" s="1042"/>
      <c r="BJ121" s="1042"/>
      <c r="BK121" s="1042"/>
      <c r="BL121" s="1042"/>
      <c r="BM121" s="1042"/>
      <c r="BN121" s="1042"/>
      <c r="BO121" s="1042"/>
      <c r="BP121" s="1043"/>
      <c r="BQ121" s="1011">
        <v>780834</v>
      </c>
      <c r="BR121" s="1012"/>
      <c r="BS121" s="1012"/>
      <c r="BT121" s="1012"/>
      <c r="BU121" s="1012"/>
      <c r="BV121" s="1012">
        <v>814410</v>
      </c>
      <c r="BW121" s="1012"/>
      <c r="BX121" s="1012"/>
      <c r="BY121" s="1012"/>
      <c r="BZ121" s="1012"/>
      <c r="CA121" s="1012">
        <v>909775</v>
      </c>
      <c r="CB121" s="1012"/>
      <c r="CC121" s="1012"/>
      <c r="CD121" s="1012"/>
      <c r="CE121" s="1012"/>
      <c r="CF121" s="1006">
        <v>6.8</v>
      </c>
      <c r="CG121" s="1007"/>
      <c r="CH121" s="1007"/>
      <c r="CI121" s="1007"/>
      <c r="CJ121" s="1007"/>
      <c r="CK121" s="1102"/>
      <c r="CL121" s="1103"/>
      <c r="CM121" s="1103"/>
      <c r="CN121" s="1103"/>
      <c r="CO121" s="1104"/>
      <c r="CP121" s="1112" t="s">
        <v>472</v>
      </c>
      <c r="CQ121" s="1113"/>
      <c r="CR121" s="1113"/>
      <c r="CS121" s="1113"/>
      <c r="CT121" s="1113"/>
      <c r="CU121" s="1113"/>
      <c r="CV121" s="1113"/>
      <c r="CW121" s="1113"/>
      <c r="CX121" s="1113"/>
      <c r="CY121" s="1113"/>
      <c r="CZ121" s="1113"/>
      <c r="DA121" s="1113"/>
      <c r="DB121" s="1113"/>
      <c r="DC121" s="1113"/>
      <c r="DD121" s="1113"/>
      <c r="DE121" s="1113"/>
      <c r="DF121" s="1114"/>
      <c r="DG121" s="1011" t="s">
        <v>137</v>
      </c>
      <c r="DH121" s="1012"/>
      <c r="DI121" s="1012"/>
      <c r="DJ121" s="1012"/>
      <c r="DK121" s="1012"/>
      <c r="DL121" s="1012">
        <v>3829</v>
      </c>
      <c r="DM121" s="1012"/>
      <c r="DN121" s="1012"/>
      <c r="DO121" s="1012"/>
      <c r="DP121" s="1012"/>
      <c r="DQ121" s="1012" t="s">
        <v>137</v>
      </c>
      <c r="DR121" s="1012"/>
      <c r="DS121" s="1012"/>
      <c r="DT121" s="1012"/>
      <c r="DU121" s="1012"/>
      <c r="DV121" s="1013" t="s">
        <v>137</v>
      </c>
      <c r="DW121" s="1013"/>
      <c r="DX121" s="1013"/>
      <c r="DY121" s="1013"/>
      <c r="DZ121" s="1014"/>
    </row>
    <row r="122" spans="1:130" s="245" customFormat="1" ht="26.25" customHeight="1" x14ac:dyDescent="0.15">
      <c r="A122" s="1151"/>
      <c r="B122" s="1038"/>
      <c r="C122" s="1008" t="s">
        <v>451</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137</v>
      </c>
      <c r="AB122" s="1051"/>
      <c r="AC122" s="1051"/>
      <c r="AD122" s="1051"/>
      <c r="AE122" s="1052"/>
      <c r="AF122" s="1053" t="s">
        <v>392</v>
      </c>
      <c r="AG122" s="1051"/>
      <c r="AH122" s="1051"/>
      <c r="AI122" s="1051"/>
      <c r="AJ122" s="1052"/>
      <c r="AK122" s="1053" t="s">
        <v>443</v>
      </c>
      <c r="AL122" s="1051"/>
      <c r="AM122" s="1051"/>
      <c r="AN122" s="1051"/>
      <c r="AO122" s="1052"/>
      <c r="AP122" s="1054" t="s">
        <v>443</v>
      </c>
      <c r="AQ122" s="1055"/>
      <c r="AR122" s="1055"/>
      <c r="AS122" s="1055"/>
      <c r="AT122" s="1056"/>
      <c r="AU122" s="1084"/>
      <c r="AV122" s="1085"/>
      <c r="AW122" s="1085"/>
      <c r="AX122" s="1085"/>
      <c r="AY122" s="1086"/>
      <c r="AZ122" s="1066" t="s">
        <v>473</v>
      </c>
      <c r="BA122" s="1057"/>
      <c r="BB122" s="1057"/>
      <c r="BC122" s="1057"/>
      <c r="BD122" s="1057"/>
      <c r="BE122" s="1057"/>
      <c r="BF122" s="1057"/>
      <c r="BG122" s="1057"/>
      <c r="BH122" s="1057"/>
      <c r="BI122" s="1057"/>
      <c r="BJ122" s="1057"/>
      <c r="BK122" s="1057"/>
      <c r="BL122" s="1057"/>
      <c r="BM122" s="1057"/>
      <c r="BN122" s="1057"/>
      <c r="BO122" s="1057"/>
      <c r="BP122" s="1058"/>
      <c r="BQ122" s="1089">
        <v>28394786</v>
      </c>
      <c r="BR122" s="1090"/>
      <c r="BS122" s="1090"/>
      <c r="BT122" s="1090"/>
      <c r="BU122" s="1090"/>
      <c r="BV122" s="1090">
        <v>28755387</v>
      </c>
      <c r="BW122" s="1090"/>
      <c r="BX122" s="1090"/>
      <c r="BY122" s="1090"/>
      <c r="BZ122" s="1090"/>
      <c r="CA122" s="1090">
        <v>28702018</v>
      </c>
      <c r="CB122" s="1090"/>
      <c r="CC122" s="1090"/>
      <c r="CD122" s="1090"/>
      <c r="CE122" s="1090"/>
      <c r="CF122" s="1110">
        <v>213.6</v>
      </c>
      <c r="CG122" s="1111"/>
      <c r="CH122" s="1111"/>
      <c r="CI122" s="1111"/>
      <c r="CJ122" s="1111"/>
      <c r="CK122" s="1102"/>
      <c r="CL122" s="1103"/>
      <c r="CM122" s="1103"/>
      <c r="CN122" s="1103"/>
      <c r="CO122" s="1104"/>
      <c r="CP122" s="1112"/>
      <c r="CQ122" s="1113"/>
      <c r="CR122" s="1113"/>
      <c r="CS122" s="1113"/>
      <c r="CT122" s="1113"/>
      <c r="CU122" s="1113"/>
      <c r="CV122" s="1113"/>
      <c r="CW122" s="1113"/>
      <c r="CX122" s="1113"/>
      <c r="CY122" s="1113"/>
      <c r="CZ122" s="1113"/>
      <c r="DA122" s="1113"/>
      <c r="DB122" s="1113"/>
      <c r="DC122" s="1113"/>
      <c r="DD122" s="1113"/>
      <c r="DE122" s="1113"/>
      <c r="DF122" s="1114"/>
      <c r="DG122" s="1011"/>
      <c r="DH122" s="1012"/>
      <c r="DI122" s="1012"/>
      <c r="DJ122" s="1012"/>
      <c r="DK122" s="1012"/>
      <c r="DL122" s="1012"/>
      <c r="DM122" s="1012"/>
      <c r="DN122" s="1012"/>
      <c r="DO122" s="1012"/>
      <c r="DP122" s="1012"/>
      <c r="DQ122" s="1012"/>
      <c r="DR122" s="1012"/>
      <c r="DS122" s="1012"/>
      <c r="DT122" s="1012"/>
      <c r="DU122" s="1012"/>
      <c r="DV122" s="1013"/>
      <c r="DW122" s="1013"/>
      <c r="DX122" s="1013"/>
      <c r="DY122" s="1013"/>
      <c r="DZ122" s="1014"/>
    </row>
    <row r="123" spans="1:130" s="245" customFormat="1" ht="26.25" customHeight="1" x14ac:dyDescent="0.15">
      <c r="A123" s="1151"/>
      <c r="B123" s="1038"/>
      <c r="C123" s="1008" t="s">
        <v>457</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137</v>
      </c>
      <c r="AB123" s="1051"/>
      <c r="AC123" s="1051"/>
      <c r="AD123" s="1051"/>
      <c r="AE123" s="1052"/>
      <c r="AF123" s="1053" t="s">
        <v>137</v>
      </c>
      <c r="AG123" s="1051"/>
      <c r="AH123" s="1051"/>
      <c r="AI123" s="1051"/>
      <c r="AJ123" s="1052"/>
      <c r="AK123" s="1053" t="s">
        <v>137</v>
      </c>
      <c r="AL123" s="1051"/>
      <c r="AM123" s="1051"/>
      <c r="AN123" s="1051"/>
      <c r="AO123" s="1052"/>
      <c r="AP123" s="1054" t="s">
        <v>137</v>
      </c>
      <c r="AQ123" s="1055"/>
      <c r="AR123" s="1055"/>
      <c r="AS123" s="1055"/>
      <c r="AT123" s="1056"/>
      <c r="AU123" s="1087"/>
      <c r="AV123" s="1088"/>
      <c r="AW123" s="1088"/>
      <c r="AX123" s="1088"/>
      <c r="AY123" s="1088"/>
      <c r="AZ123" s="276" t="s">
        <v>187</v>
      </c>
      <c r="BA123" s="276"/>
      <c r="BB123" s="276"/>
      <c r="BC123" s="276"/>
      <c r="BD123" s="276"/>
      <c r="BE123" s="276"/>
      <c r="BF123" s="276"/>
      <c r="BG123" s="276"/>
      <c r="BH123" s="276"/>
      <c r="BI123" s="276"/>
      <c r="BJ123" s="276"/>
      <c r="BK123" s="276"/>
      <c r="BL123" s="276"/>
      <c r="BM123" s="276"/>
      <c r="BN123" s="276"/>
      <c r="BO123" s="1067" t="s">
        <v>474</v>
      </c>
      <c r="BP123" s="1098"/>
      <c r="BQ123" s="1157">
        <v>39793225</v>
      </c>
      <c r="BR123" s="1158"/>
      <c r="BS123" s="1158"/>
      <c r="BT123" s="1158"/>
      <c r="BU123" s="1158"/>
      <c r="BV123" s="1158">
        <v>40671125</v>
      </c>
      <c r="BW123" s="1158"/>
      <c r="BX123" s="1158"/>
      <c r="BY123" s="1158"/>
      <c r="BZ123" s="1158"/>
      <c r="CA123" s="1158">
        <v>40676639</v>
      </c>
      <c r="CB123" s="1158"/>
      <c r="CC123" s="1158"/>
      <c r="CD123" s="1158"/>
      <c r="CE123" s="1158"/>
      <c r="CF123" s="1091"/>
      <c r="CG123" s="1092"/>
      <c r="CH123" s="1092"/>
      <c r="CI123" s="1092"/>
      <c r="CJ123" s="1093"/>
      <c r="CK123" s="1102"/>
      <c r="CL123" s="1103"/>
      <c r="CM123" s="1103"/>
      <c r="CN123" s="1103"/>
      <c r="CO123" s="1104"/>
      <c r="CP123" s="1112"/>
      <c r="CQ123" s="1113"/>
      <c r="CR123" s="1113"/>
      <c r="CS123" s="1113"/>
      <c r="CT123" s="1113"/>
      <c r="CU123" s="1113"/>
      <c r="CV123" s="1113"/>
      <c r="CW123" s="1113"/>
      <c r="CX123" s="1113"/>
      <c r="CY123" s="1113"/>
      <c r="CZ123" s="1113"/>
      <c r="DA123" s="1113"/>
      <c r="DB123" s="1113"/>
      <c r="DC123" s="1113"/>
      <c r="DD123" s="1113"/>
      <c r="DE123" s="1113"/>
      <c r="DF123" s="1114"/>
      <c r="DG123" s="1050"/>
      <c r="DH123" s="1051"/>
      <c r="DI123" s="1051"/>
      <c r="DJ123" s="1051"/>
      <c r="DK123" s="1052"/>
      <c r="DL123" s="1053"/>
      <c r="DM123" s="1051"/>
      <c r="DN123" s="1051"/>
      <c r="DO123" s="1051"/>
      <c r="DP123" s="1052"/>
      <c r="DQ123" s="1053"/>
      <c r="DR123" s="1051"/>
      <c r="DS123" s="1051"/>
      <c r="DT123" s="1051"/>
      <c r="DU123" s="1052"/>
      <c r="DV123" s="1054"/>
      <c r="DW123" s="1055"/>
      <c r="DX123" s="1055"/>
      <c r="DY123" s="1055"/>
      <c r="DZ123" s="1056"/>
    </row>
    <row r="124" spans="1:130" s="245" customFormat="1" ht="26.25" customHeight="1" thickBot="1" x14ac:dyDescent="0.2">
      <c r="A124" s="1151"/>
      <c r="B124" s="1038"/>
      <c r="C124" s="1008" t="s">
        <v>460</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137</v>
      </c>
      <c r="AB124" s="1051"/>
      <c r="AC124" s="1051"/>
      <c r="AD124" s="1051"/>
      <c r="AE124" s="1052"/>
      <c r="AF124" s="1053" t="s">
        <v>137</v>
      </c>
      <c r="AG124" s="1051"/>
      <c r="AH124" s="1051"/>
      <c r="AI124" s="1051"/>
      <c r="AJ124" s="1052"/>
      <c r="AK124" s="1053" t="s">
        <v>137</v>
      </c>
      <c r="AL124" s="1051"/>
      <c r="AM124" s="1051"/>
      <c r="AN124" s="1051"/>
      <c r="AO124" s="1052"/>
      <c r="AP124" s="1054" t="s">
        <v>137</v>
      </c>
      <c r="AQ124" s="1055"/>
      <c r="AR124" s="1055"/>
      <c r="AS124" s="1055"/>
      <c r="AT124" s="1056"/>
      <c r="AU124" s="1153" t="s">
        <v>475</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17.899999999999999</v>
      </c>
      <c r="BR124" s="1120"/>
      <c r="BS124" s="1120"/>
      <c r="BT124" s="1120"/>
      <c r="BU124" s="1120"/>
      <c r="BV124" s="1120">
        <v>16.7</v>
      </c>
      <c r="BW124" s="1120"/>
      <c r="BX124" s="1120"/>
      <c r="BY124" s="1120"/>
      <c r="BZ124" s="1120"/>
      <c r="CA124" s="1120">
        <v>22.3</v>
      </c>
      <c r="CB124" s="1120"/>
      <c r="CC124" s="1120"/>
      <c r="CD124" s="1120"/>
      <c r="CE124" s="1120"/>
      <c r="CF124" s="1121"/>
      <c r="CG124" s="1122"/>
      <c r="CH124" s="1122"/>
      <c r="CI124" s="1122"/>
      <c r="CJ124" s="1123"/>
      <c r="CK124" s="1105"/>
      <c r="CL124" s="1105"/>
      <c r="CM124" s="1105"/>
      <c r="CN124" s="1105"/>
      <c r="CO124" s="1106"/>
      <c r="CP124" s="1112" t="s">
        <v>476</v>
      </c>
      <c r="CQ124" s="1113"/>
      <c r="CR124" s="1113"/>
      <c r="CS124" s="1113"/>
      <c r="CT124" s="1113"/>
      <c r="CU124" s="1113"/>
      <c r="CV124" s="1113"/>
      <c r="CW124" s="1113"/>
      <c r="CX124" s="1113"/>
      <c r="CY124" s="1113"/>
      <c r="CZ124" s="1113"/>
      <c r="DA124" s="1113"/>
      <c r="DB124" s="1113"/>
      <c r="DC124" s="1113"/>
      <c r="DD124" s="1113"/>
      <c r="DE124" s="1113"/>
      <c r="DF124" s="1114"/>
      <c r="DG124" s="1097" t="s">
        <v>436</v>
      </c>
      <c r="DH124" s="1076"/>
      <c r="DI124" s="1076"/>
      <c r="DJ124" s="1076"/>
      <c r="DK124" s="1077"/>
      <c r="DL124" s="1075" t="s">
        <v>463</v>
      </c>
      <c r="DM124" s="1076"/>
      <c r="DN124" s="1076"/>
      <c r="DO124" s="1076"/>
      <c r="DP124" s="1077"/>
      <c r="DQ124" s="1075" t="s">
        <v>137</v>
      </c>
      <c r="DR124" s="1076"/>
      <c r="DS124" s="1076"/>
      <c r="DT124" s="1076"/>
      <c r="DU124" s="1077"/>
      <c r="DV124" s="1078" t="s">
        <v>137</v>
      </c>
      <c r="DW124" s="1079"/>
      <c r="DX124" s="1079"/>
      <c r="DY124" s="1079"/>
      <c r="DZ124" s="1080"/>
    </row>
    <row r="125" spans="1:130" s="245" customFormat="1" ht="26.25" customHeight="1" x14ac:dyDescent="0.15">
      <c r="A125" s="1151"/>
      <c r="B125" s="1038"/>
      <c r="C125" s="1008" t="s">
        <v>462</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137</v>
      </c>
      <c r="AB125" s="1051"/>
      <c r="AC125" s="1051"/>
      <c r="AD125" s="1051"/>
      <c r="AE125" s="1052"/>
      <c r="AF125" s="1053" t="s">
        <v>443</v>
      </c>
      <c r="AG125" s="1051"/>
      <c r="AH125" s="1051"/>
      <c r="AI125" s="1051"/>
      <c r="AJ125" s="1052"/>
      <c r="AK125" s="1053" t="s">
        <v>137</v>
      </c>
      <c r="AL125" s="1051"/>
      <c r="AM125" s="1051"/>
      <c r="AN125" s="1051"/>
      <c r="AO125" s="1052"/>
      <c r="AP125" s="1054" t="s">
        <v>137</v>
      </c>
      <c r="AQ125" s="1055"/>
      <c r="AR125" s="1055"/>
      <c r="AS125" s="1055"/>
      <c r="AT125" s="105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5" t="s">
        <v>477</v>
      </c>
      <c r="CL125" s="1100"/>
      <c r="CM125" s="1100"/>
      <c r="CN125" s="1100"/>
      <c r="CO125" s="1101"/>
      <c r="CP125" s="1032" t="s">
        <v>478</v>
      </c>
      <c r="CQ125" s="981"/>
      <c r="CR125" s="981"/>
      <c r="CS125" s="981"/>
      <c r="CT125" s="981"/>
      <c r="CU125" s="981"/>
      <c r="CV125" s="981"/>
      <c r="CW125" s="981"/>
      <c r="CX125" s="981"/>
      <c r="CY125" s="981"/>
      <c r="CZ125" s="981"/>
      <c r="DA125" s="981"/>
      <c r="DB125" s="981"/>
      <c r="DC125" s="981"/>
      <c r="DD125" s="981"/>
      <c r="DE125" s="981"/>
      <c r="DF125" s="982"/>
      <c r="DG125" s="1018" t="s">
        <v>443</v>
      </c>
      <c r="DH125" s="1019"/>
      <c r="DI125" s="1019"/>
      <c r="DJ125" s="1019"/>
      <c r="DK125" s="1019"/>
      <c r="DL125" s="1019" t="s">
        <v>137</v>
      </c>
      <c r="DM125" s="1019"/>
      <c r="DN125" s="1019"/>
      <c r="DO125" s="1019"/>
      <c r="DP125" s="1019"/>
      <c r="DQ125" s="1019" t="s">
        <v>137</v>
      </c>
      <c r="DR125" s="1019"/>
      <c r="DS125" s="1019"/>
      <c r="DT125" s="1019"/>
      <c r="DU125" s="1019"/>
      <c r="DV125" s="1020" t="s">
        <v>137</v>
      </c>
      <c r="DW125" s="1020"/>
      <c r="DX125" s="1020"/>
      <c r="DY125" s="1020"/>
      <c r="DZ125" s="1021"/>
    </row>
    <row r="126" spans="1:130" s="245" customFormat="1" ht="26.25" customHeight="1" thickBot="1" x14ac:dyDescent="0.2">
      <c r="A126" s="1151"/>
      <c r="B126" s="1038"/>
      <c r="C126" s="1008" t="s">
        <v>465</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v>93979</v>
      </c>
      <c r="AB126" s="1051"/>
      <c r="AC126" s="1051"/>
      <c r="AD126" s="1051"/>
      <c r="AE126" s="1052"/>
      <c r="AF126" s="1053">
        <v>76667</v>
      </c>
      <c r="AG126" s="1051"/>
      <c r="AH126" s="1051"/>
      <c r="AI126" s="1051"/>
      <c r="AJ126" s="1052"/>
      <c r="AK126" s="1053">
        <v>65275</v>
      </c>
      <c r="AL126" s="1051"/>
      <c r="AM126" s="1051"/>
      <c r="AN126" s="1051"/>
      <c r="AO126" s="1052"/>
      <c r="AP126" s="1054">
        <v>0.5</v>
      </c>
      <c r="AQ126" s="1055"/>
      <c r="AR126" s="1055"/>
      <c r="AS126" s="1055"/>
      <c r="AT126" s="105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6"/>
      <c r="CL126" s="1103"/>
      <c r="CM126" s="1103"/>
      <c r="CN126" s="1103"/>
      <c r="CO126" s="1104"/>
      <c r="CP126" s="1041" t="s">
        <v>479</v>
      </c>
      <c r="CQ126" s="1042"/>
      <c r="CR126" s="1042"/>
      <c r="CS126" s="1042"/>
      <c r="CT126" s="1042"/>
      <c r="CU126" s="1042"/>
      <c r="CV126" s="1042"/>
      <c r="CW126" s="1042"/>
      <c r="CX126" s="1042"/>
      <c r="CY126" s="1042"/>
      <c r="CZ126" s="1042"/>
      <c r="DA126" s="1042"/>
      <c r="DB126" s="1042"/>
      <c r="DC126" s="1042"/>
      <c r="DD126" s="1042"/>
      <c r="DE126" s="1042"/>
      <c r="DF126" s="1043"/>
      <c r="DG126" s="1011" t="s">
        <v>463</v>
      </c>
      <c r="DH126" s="1012"/>
      <c r="DI126" s="1012"/>
      <c r="DJ126" s="1012"/>
      <c r="DK126" s="1012"/>
      <c r="DL126" s="1012" t="s">
        <v>137</v>
      </c>
      <c r="DM126" s="1012"/>
      <c r="DN126" s="1012"/>
      <c r="DO126" s="1012"/>
      <c r="DP126" s="1012"/>
      <c r="DQ126" s="1012" t="s">
        <v>137</v>
      </c>
      <c r="DR126" s="1012"/>
      <c r="DS126" s="1012"/>
      <c r="DT126" s="1012"/>
      <c r="DU126" s="1012"/>
      <c r="DV126" s="1013" t="s">
        <v>137</v>
      </c>
      <c r="DW126" s="1013"/>
      <c r="DX126" s="1013"/>
      <c r="DY126" s="1013"/>
      <c r="DZ126" s="1014"/>
    </row>
    <row r="127" spans="1:130" s="245" customFormat="1" ht="26.25" customHeight="1" x14ac:dyDescent="0.15">
      <c r="A127" s="1152"/>
      <c r="B127" s="1040"/>
      <c r="C127" s="1094" t="s">
        <v>480</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436</v>
      </c>
      <c r="AB127" s="1051"/>
      <c r="AC127" s="1051"/>
      <c r="AD127" s="1051"/>
      <c r="AE127" s="1052"/>
      <c r="AF127" s="1053" t="s">
        <v>436</v>
      </c>
      <c r="AG127" s="1051"/>
      <c r="AH127" s="1051"/>
      <c r="AI127" s="1051"/>
      <c r="AJ127" s="1052"/>
      <c r="AK127" s="1053" t="s">
        <v>436</v>
      </c>
      <c r="AL127" s="1051"/>
      <c r="AM127" s="1051"/>
      <c r="AN127" s="1051"/>
      <c r="AO127" s="1052"/>
      <c r="AP127" s="1054" t="s">
        <v>463</v>
      </c>
      <c r="AQ127" s="1055"/>
      <c r="AR127" s="1055"/>
      <c r="AS127" s="1055"/>
      <c r="AT127" s="1056"/>
      <c r="AU127" s="281"/>
      <c r="AV127" s="281"/>
      <c r="AW127" s="281"/>
      <c r="AX127" s="1124" t="s">
        <v>481</v>
      </c>
      <c r="AY127" s="1125"/>
      <c r="AZ127" s="1125"/>
      <c r="BA127" s="1125"/>
      <c r="BB127" s="1125"/>
      <c r="BC127" s="1125"/>
      <c r="BD127" s="1125"/>
      <c r="BE127" s="1126"/>
      <c r="BF127" s="1127" t="s">
        <v>482</v>
      </c>
      <c r="BG127" s="1125"/>
      <c r="BH127" s="1125"/>
      <c r="BI127" s="1125"/>
      <c r="BJ127" s="1125"/>
      <c r="BK127" s="1125"/>
      <c r="BL127" s="1126"/>
      <c r="BM127" s="1127" t="s">
        <v>483</v>
      </c>
      <c r="BN127" s="1125"/>
      <c r="BO127" s="1125"/>
      <c r="BP127" s="1125"/>
      <c r="BQ127" s="1125"/>
      <c r="BR127" s="1125"/>
      <c r="BS127" s="1126"/>
      <c r="BT127" s="1127" t="s">
        <v>484</v>
      </c>
      <c r="BU127" s="1125"/>
      <c r="BV127" s="1125"/>
      <c r="BW127" s="1125"/>
      <c r="BX127" s="1125"/>
      <c r="BY127" s="1125"/>
      <c r="BZ127" s="1149"/>
      <c r="CA127" s="281"/>
      <c r="CB127" s="281"/>
      <c r="CC127" s="281"/>
      <c r="CD127" s="282"/>
      <c r="CE127" s="282"/>
      <c r="CF127" s="282"/>
      <c r="CG127" s="279"/>
      <c r="CH127" s="279"/>
      <c r="CI127" s="279"/>
      <c r="CJ127" s="280"/>
      <c r="CK127" s="1116"/>
      <c r="CL127" s="1103"/>
      <c r="CM127" s="1103"/>
      <c r="CN127" s="1103"/>
      <c r="CO127" s="1104"/>
      <c r="CP127" s="1041" t="s">
        <v>485</v>
      </c>
      <c r="CQ127" s="1042"/>
      <c r="CR127" s="1042"/>
      <c r="CS127" s="1042"/>
      <c r="CT127" s="1042"/>
      <c r="CU127" s="1042"/>
      <c r="CV127" s="1042"/>
      <c r="CW127" s="1042"/>
      <c r="CX127" s="1042"/>
      <c r="CY127" s="1042"/>
      <c r="CZ127" s="1042"/>
      <c r="DA127" s="1042"/>
      <c r="DB127" s="1042"/>
      <c r="DC127" s="1042"/>
      <c r="DD127" s="1042"/>
      <c r="DE127" s="1042"/>
      <c r="DF127" s="1043"/>
      <c r="DG127" s="1011" t="s">
        <v>137</v>
      </c>
      <c r="DH127" s="1012"/>
      <c r="DI127" s="1012"/>
      <c r="DJ127" s="1012"/>
      <c r="DK127" s="1012"/>
      <c r="DL127" s="1012" t="s">
        <v>436</v>
      </c>
      <c r="DM127" s="1012"/>
      <c r="DN127" s="1012"/>
      <c r="DO127" s="1012"/>
      <c r="DP127" s="1012"/>
      <c r="DQ127" s="1012" t="s">
        <v>463</v>
      </c>
      <c r="DR127" s="1012"/>
      <c r="DS127" s="1012"/>
      <c r="DT127" s="1012"/>
      <c r="DU127" s="1012"/>
      <c r="DV127" s="1013" t="s">
        <v>443</v>
      </c>
      <c r="DW127" s="1013"/>
      <c r="DX127" s="1013"/>
      <c r="DY127" s="1013"/>
      <c r="DZ127" s="1014"/>
    </row>
    <row r="128" spans="1:130" s="245" customFormat="1" ht="26.25" customHeight="1" thickBot="1" x14ac:dyDescent="0.2">
      <c r="A128" s="1135" t="s">
        <v>486</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487</v>
      </c>
      <c r="X128" s="1137"/>
      <c r="Y128" s="1137"/>
      <c r="Z128" s="1138"/>
      <c r="AA128" s="1139">
        <v>96276</v>
      </c>
      <c r="AB128" s="1140"/>
      <c r="AC128" s="1140"/>
      <c r="AD128" s="1140"/>
      <c r="AE128" s="1141"/>
      <c r="AF128" s="1142">
        <v>103677</v>
      </c>
      <c r="AG128" s="1140"/>
      <c r="AH128" s="1140"/>
      <c r="AI128" s="1140"/>
      <c r="AJ128" s="1141"/>
      <c r="AK128" s="1142">
        <v>123407</v>
      </c>
      <c r="AL128" s="1140"/>
      <c r="AM128" s="1140"/>
      <c r="AN128" s="1140"/>
      <c r="AO128" s="1141"/>
      <c r="AP128" s="1143"/>
      <c r="AQ128" s="1144"/>
      <c r="AR128" s="1144"/>
      <c r="AS128" s="1144"/>
      <c r="AT128" s="1145"/>
      <c r="AU128" s="281"/>
      <c r="AV128" s="281"/>
      <c r="AW128" s="281"/>
      <c r="AX128" s="980" t="s">
        <v>488</v>
      </c>
      <c r="AY128" s="981"/>
      <c r="AZ128" s="981"/>
      <c r="BA128" s="981"/>
      <c r="BB128" s="981"/>
      <c r="BC128" s="981"/>
      <c r="BD128" s="981"/>
      <c r="BE128" s="982"/>
      <c r="BF128" s="1146" t="s">
        <v>137</v>
      </c>
      <c r="BG128" s="1147"/>
      <c r="BH128" s="1147"/>
      <c r="BI128" s="1147"/>
      <c r="BJ128" s="1147"/>
      <c r="BK128" s="1147"/>
      <c r="BL128" s="1148"/>
      <c r="BM128" s="1146">
        <v>12.69</v>
      </c>
      <c r="BN128" s="1147"/>
      <c r="BO128" s="1147"/>
      <c r="BP128" s="1147"/>
      <c r="BQ128" s="1147"/>
      <c r="BR128" s="1147"/>
      <c r="BS128" s="1148"/>
      <c r="BT128" s="1146">
        <v>20</v>
      </c>
      <c r="BU128" s="1147"/>
      <c r="BV128" s="1147"/>
      <c r="BW128" s="1147"/>
      <c r="BX128" s="1147"/>
      <c r="BY128" s="1147"/>
      <c r="BZ128" s="1171"/>
      <c r="CA128" s="282"/>
      <c r="CB128" s="282"/>
      <c r="CC128" s="282"/>
      <c r="CD128" s="282"/>
      <c r="CE128" s="282"/>
      <c r="CF128" s="282"/>
      <c r="CG128" s="279"/>
      <c r="CH128" s="279"/>
      <c r="CI128" s="279"/>
      <c r="CJ128" s="280"/>
      <c r="CK128" s="1117"/>
      <c r="CL128" s="1118"/>
      <c r="CM128" s="1118"/>
      <c r="CN128" s="1118"/>
      <c r="CO128" s="1119"/>
      <c r="CP128" s="1128" t="s">
        <v>489</v>
      </c>
      <c r="CQ128" s="1129"/>
      <c r="CR128" s="1129"/>
      <c r="CS128" s="1129"/>
      <c r="CT128" s="1129"/>
      <c r="CU128" s="1129"/>
      <c r="CV128" s="1129"/>
      <c r="CW128" s="1129"/>
      <c r="CX128" s="1129"/>
      <c r="CY128" s="1129"/>
      <c r="CZ128" s="1129"/>
      <c r="DA128" s="1129"/>
      <c r="DB128" s="1129"/>
      <c r="DC128" s="1129"/>
      <c r="DD128" s="1129"/>
      <c r="DE128" s="1129"/>
      <c r="DF128" s="1130"/>
      <c r="DG128" s="1131">
        <v>2265</v>
      </c>
      <c r="DH128" s="1132"/>
      <c r="DI128" s="1132"/>
      <c r="DJ128" s="1132"/>
      <c r="DK128" s="1132"/>
      <c r="DL128" s="1132">
        <v>879</v>
      </c>
      <c r="DM128" s="1132"/>
      <c r="DN128" s="1132"/>
      <c r="DO128" s="1132"/>
      <c r="DP128" s="1132"/>
      <c r="DQ128" s="1132">
        <v>1627</v>
      </c>
      <c r="DR128" s="1132"/>
      <c r="DS128" s="1132"/>
      <c r="DT128" s="1132"/>
      <c r="DU128" s="1132"/>
      <c r="DV128" s="1133">
        <v>0</v>
      </c>
      <c r="DW128" s="1133"/>
      <c r="DX128" s="1133"/>
      <c r="DY128" s="1133"/>
      <c r="DZ128" s="1134"/>
    </row>
    <row r="129" spans="1:131" s="245" customFormat="1" ht="26.25" customHeight="1" x14ac:dyDescent="0.15">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490</v>
      </c>
      <c r="X129" s="1166"/>
      <c r="Y129" s="1166"/>
      <c r="Z129" s="1167"/>
      <c r="AA129" s="1050">
        <v>16404798</v>
      </c>
      <c r="AB129" s="1051"/>
      <c r="AC129" s="1051"/>
      <c r="AD129" s="1051"/>
      <c r="AE129" s="1052"/>
      <c r="AF129" s="1053">
        <v>16367907</v>
      </c>
      <c r="AG129" s="1051"/>
      <c r="AH129" s="1051"/>
      <c r="AI129" s="1051"/>
      <c r="AJ129" s="1052"/>
      <c r="AK129" s="1053">
        <v>16266096</v>
      </c>
      <c r="AL129" s="1051"/>
      <c r="AM129" s="1051"/>
      <c r="AN129" s="1051"/>
      <c r="AO129" s="1052"/>
      <c r="AP129" s="1168"/>
      <c r="AQ129" s="1169"/>
      <c r="AR129" s="1169"/>
      <c r="AS129" s="1169"/>
      <c r="AT129" s="1170"/>
      <c r="AU129" s="283"/>
      <c r="AV129" s="283"/>
      <c r="AW129" s="283"/>
      <c r="AX129" s="1159" t="s">
        <v>491</v>
      </c>
      <c r="AY129" s="1042"/>
      <c r="AZ129" s="1042"/>
      <c r="BA129" s="1042"/>
      <c r="BB129" s="1042"/>
      <c r="BC129" s="1042"/>
      <c r="BD129" s="1042"/>
      <c r="BE129" s="1043"/>
      <c r="BF129" s="1160" t="s">
        <v>137</v>
      </c>
      <c r="BG129" s="1161"/>
      <c r="BH129" s="1161"/>
      <c r="BI129" s="1161"/>
      <c r="BJ129" s="1161"/>
      <c r="BK129" s="1161"/>
      <c r="BL129" s="1162"/>
      <c r="BM129" s="1160">
        <v>17.690000000000001</v>
      </c>
      <c r="BN129" s="1161"/>
      <c r="BO129" s="1161"/>
      <c r="BP129" s="1161"/>
      <c r="BQ129" s="1161"/>
      <c r="BR129" s="1161"/>
      <c r="BS129" s="1162"/>
      <c r="BT129" s="1160">
        <v>30</v>
      </c>
      <c r="BU129" s="1163"/>
      <c r="BV129" s="1163"/>
      <c r="BW129" s="1163"/>
      <c r="BX129" s="1163"/>
      <c r="BY129" s="1163"/>
      <c r="BZ129" s="116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2" t="s">
        <v>492</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493</v>
      </c>
      <c r="X130" s="1166"/>
      <c r="Y130" s="1166"/>
      <c r="Z130" s="1167"/>
      <c r="AA130" s="1050">
        <v>2717198</v>
      </c>
      <c r="AB130" s="1051"/>
      <c r="AC130" s="1051"/>
      <c r="AD130" s="1051"/>
      <c r="AE130" s="1052"/>
      <c r="AF130" s="1053">
        <v>2787658</v>
      </c>
      <c r="AG130" s="1051"/>
      <c r="AH130" s="1051"/>
      <c r="AI130" s="1051"/>
      <c r="AJ130" s="1052"/>
      <c r="AK130" s="1053">
        <v>2831222</v>
      </c>
      <c r="AL130" s="1051"/>
      <c r="AM130" s="1051"/>
      <c r="AN130" s="1051"/>
      <c r="AO130" s="1052"/>
      <c r="AP130" s="1168"/>
      <c r="AQ130" s="1169"/>
      <c r="AR130" s="1169"/>
      <c r="AS130" s="1169"/>
      <c r="AT130" s="1170"/>
      <c r="AU130" s="283"/>
      <c r="AV130" s="283"/>
      <c r="AW130" s="283"/>
      <c r="AX130" s="1159" t="s">
        <v>494</v>
      </c>
      <c r="AY130" s="1042"/>
      <c r="AZ130" s="1042"/>
      <c r="BA130" s="1042"/>
      <c r="BB130" s="1042"/>
      <c r="BC130" s="1042"/>
      <c r="BD130" s="1042"/>
      <c r="BE130" s="1043"/>
      <c r="BF130" s="1196">
        <v>5</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495</v>
      </c>
      <c r="X131" s="1204"/>
      <c r="Y131" s="1204"/>
      <c r="Z131" s="1205"/>
      <c r="AA131" s="1097">
        <v>13687600</v>
      </c>
      <c r="AB131" s="1076"/>
      <c r="AC131" s="1076"/>
      <c r="AD131" s="1076"/>
      <c r="AE131" s="1077"/>
      <c r="AF131" s="1075">
        <v>13580249</v>
      </c>
      <c r="AG131" s="1076"/>
      <c r="AH131" s="1076"/>
      <c r="AI131" s="1076"/>
      <c r="AJ131" s="1077"/>
      <c r="AK131" s="1075">
        <v>13434874</v>
      </c>
      <c r="AL131" s="1076"/>
      <c r="AM131" s="1076"/>
      <c r="AN131" s="1076"/>
      <c r="AO131" s="1077"/>
      <c r="AP131" s="1206"/>
      <c r="AQ131" s="1207"/>
      <c r="AR131" s="1207"/>
      <c r="AS131" s="1207"/>
      <c r="AT131" s="1208"/>
      <c r="AU131" s="283"/>
      <c r="AV131" s="283"/>
      <c r="AW131" s="283"/>
      <c r="AX131" s="1178" t="s">
        <v>496</v>
      </c>
      <c r="AY131" s="1129"/>
      <c r="AZ131" s="1129"/>
      <c r="BA131" s="1129"/>
      <c r="BB131" s="1129"/>
      <c r="BC131" s="1129"/>
      <c r="BD131" s="1129"/>
      <c r="BE131" s="1130"/>
      <c r="BF131" s="1179">
        <v>22.3</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5" t="s">
        <v>497</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498</v>
      </c>
      <c r="W132" s="1189"/>
      <c r="X132" s="1189"/>
      <c r="Y132" s="1189"/>
      <c r="Z132" s="1190"/>
      <c r="AA132" s="1191">
        <v>4.817813203</v>
      </c>
      <c r="AB132" s="1192"/>
      <c r="AC132" s="1192"/>
      <c r="AD132" s="1192"/>
      <c r="AE132" s="1193"/>
      <c r="AF132" s="1194">
        <v>5.1615769340000002</v>
      </c>
      <c r="AG132" s="1192"/>
      <c r="AH132" s="1192"/>
      <c r="AI132" s="1192"/>
      <c r="AJ132" s="1193"/>
      <c r="AK132" s="1194">
        <v>5.200078542</v>
      </c>
      <c r="AL132" s="1192"/>
      <c r="AM132" s="1192"/>
      <c r="AN132" s="1192"/>
      <c r="AO132" s="1193"/>
      <c r="AP132" s="1091"/>
      <c r="AQ132" s="1092"/>
      <c r="AR132" s="1092"/>
      <c r="AS132" s="1092"/>
      <c r="AT132" s="1195"/>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499</v>
      </c>
      <c r="W133" s="1172"/>
      <c r="X133" s="1172"/>
      <c r="Y133" s="1172"/>
      <c r="Z133" s="1173"/>
      <c r="AA133" s="1174">
        <v>6.9</v>
      </c>
      <c r="AB133" s="1175"/>
      <c r="AC133" s="1175"/>
      <c r="AD133" s="1175"/>
      <c r="AE133" s="1176"/>
      <c r="AF133" s="1174">
        <v>6</v>
      </c>
      <c r="AG133" s="1175"/>
      <c r="AH133" s="1175"/>
      <c r="AI133" s="1175"/>
      <c r="AJ133" s="1176"/>
      <c r="AK133" s="1174">
        <v>5</v>
      </c>
      <c r="AL133" s="1175"/>
      <c r="AM133" s="1175"/>
      <c r="AN133" s="1175"/>
      <c r="AO133" s="1176"/>
      <c r="AP133" s="1121"/>
      <c r="AQ133" s="1122"/>
      <c r="AR133" s="1122"/>
      <c r="AS133" s="1122"/>
      <c r="AT133" s="117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md38NHwJLcLBBNvy9uQyBqfm8fyRdcuM/ZRWRbETY1xM2AZMEZn5U7/7iWaOHWbrNOuJ9lOPnOwNN6QkKr+7/g==" saltValue="P7dxYZmdxmHpqq/8IE0b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500</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50wYD8vnIMQocDNdFeDdFdbLcCmUtkKd85KCObcRbL6uE+ZFDgVJ42JpazzOdSan11DI/l1LPx4WMi9znpWmmA==" saltValue="DLHSG9E7MJ7AK6y8Cani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VbcZYRly213lnrZx2dJ/0WCcwpzpenmm1tQnHfheLwHLXw9Wy5VOndjdNBqwyCk8syl9+ZqY73JBLjZLoCkyQ==" saltValue="OaPPijovxYHr460N8Yda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501</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502</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2" t="s">
        <v>503</v>
      </c>
      <c r="AP7" s="302"/>
      <c r="AQ7" s="303" t="s">
        <v>504</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3"/>
      <c r="AP8" s="308" t="s">
        <v>505</v>
      </c>
      <c r="AQ8" s="309" t="s">
        <v>506</v>
      </c>
      <c r="AR8" s="310" t="s">
        <v>507</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4" t="s">
        <v>508</v>
      </c>
      <c r="AL9" s="1215"/>
      <c r="AM9" s="1215"/>
      <c r="AN9" s="1216"/>
      <c r="AO9" s="311">
        <v>4761550</v>
      </c>
      <c r="AP9" s="311">
        <v>72574</v>
      </c>
      <c r="AQ9" s="312">
        <v>73117</v>
      </c>
      <c r="AR9" s="313">
        <v>-0.7</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4" t="s">
        <v>509</v>
      </c>
      <c r="AL10" s="1215"/>
      <c r="AM10" s="1215"/>
      <c r="AN10" s="1216"/>
      <c r="AO10" s="314">
        <v>24575</v>
      </c>
      <c r="AP10" s="314">
        <v>375</v>
      </c>
      <c r="AQ10" s="315">
        <v>5871</v>
      </c>
      <c r="AR10" s="316">
        <v>-93.6</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4" t="s">
        <v>510</v>
      </c>
      <c r="AL11" s="1215"/>
      <c r="AM11" s="1215"/>
      <c r="AN11" s="1216"/>
      <c r="AO11" s="314">
        <v>76730</v>
      </c>
      <c r="AP11" s="314">
        <v>1169</v>
      </c>
      <c r="AQ11" s="315">
        <v>5513</v>
      </c>
      <c r="AR11" s="316">
        <v>-78.8</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4" t="s">
        <v>511</v>
      </c>
      <c r="AL12" s="1215"/>
      <c r="AM12" s="1215"/>
      <c r="AN12" s="1216"/>
      <c r="AO12" s="314">
        <v>159</v>
      </c>
      <c r="AP12" s="314">
        <v>2</v>
      </c>
      <c r="AQ12" s="315">
        <v>1308</v>
      </c>
      <c r="AR12" s="316">
        <v>-99.8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4" t="s">
        <v>512</v>
      </c>
      <c r="AL13" s="1215"/>
      <c r="AM13" s="1215"/>
      <c r="AN13" s="1216"/>
      <c r="AO13" s="314">
        <v>702</v>
      </c>
      <c r="AP13" s="314">
        <v>11</v>
      </c>
      <c r="AQ13" s="315">
        <v>3</v>
      </c>
      <c r="AR13" s="316">
        <v>266.7</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4" t="s">
        <v>513</v>
      </c>
      <c r="AL14" s="1215"/>
      <c r="AM14" s="1215"/>
      <c r="AN14" s="1216"/>
      <c r="AO14" s="314">
        <v>147024</v>
      </c>
      <c r="AP14" s="314">
        <v>2241</v>
      </c>
      <c r="AQ14" s="315">
        <v>2952</v>
      </c>
      <c r="AR14" s="316">
        <v>-24.1</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4" t="s">
        <v>514</v>
      </c>
      <c r="AL15" s="1215"/>
      <c r="AM15" s="1215"/>
      <c r="AN15" s="1216"/>
      <c r="AO15" s="314">
        <v>67027</v>
      </c>
      <c r="AP15" s="314">
        <v>1022</v>
      </c>
      <c r="AQ15" s="315">
        <v>1788</v>
      </c>
      <c r="AR15" s="316">
        <v>-42.8</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7" t="s">
        <v>515</v>
      </c>
      <c r="AL16" s="1218"/>
      <c r="AM16" s="1218"/>
      <c r="AN16" s="1219"/>
      <c r="AO16" s="314">
        <v>-374719</v>
      </c>
      <c r="AP16" s="314">
        <v>-5711</v>
      </c>
      <c r="AQ16" s="315">
        <v>-6565</v>
      </c>
      <c r="AR16" s="316">
        <v>-13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7" t="s">
        <v>187</v>
      </c>
      <c r="AL17" s="1218"/>
      <c r="AM17" s="1218"/>
      <c r="AN17" s="1219"/>
      <c r="AO17" s="314">
        <v>4703048</v>
      </c>
      <c r="AP17" s="314">
        <v>71682</v>
      </c>
      <c r="AQ17" s="315">
        <v>83986</v>
      </c>
      <c r="AR17" s="316">
        <v>-14.7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516</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517</v>
      </c>
      <c r="AP20" s="322" t="s">
        <v>518</v>
      </c>
      <c r="AQ20" s="323" t="s">
        <v>519</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9" t="s">
        <v>520</v>
      </c>
      <c r="AL21" s="1210"/>
      <c r="AM21" s="1210"/>
      <c r="AN21" s="1211"/>
      <c r="AO21" s="326">
        <v>6.57</v>
      </c>
      <c r="AP21" s="327">
        <v>8.24</v>
      </c>
      <c r="AQ21" s="328">
        <v>-1.67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9" t="s">
        <v>521</v>
      </c>
      <c r="AL22" s="1210"/>
      <c r="AM22" s="1210"/>
      <c r="AN22" s="1211"/>
      <c r="AO22" s="331">
        <v>99.1</v>
      </c>
      <c r="AP22" s="332">
        <v>98.1</v>
      </c>
      <c r="AQ22" s="333">
        <v>1</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524</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2" t="s">
        <v>503</v>
      </c>
      <c r="AP30" s="302"/>
      <c r="AQ30" s="303" t="s">
        <v>504</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3"/>
      <c r="AP31" s="308" t="s">
        <v>505</v>
      </c>
      <c r="AQ31" s="309" t="s">
        <v>506</v>
      </c>
      <c r="AR31" s="310" t="s">
        <v>507</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5" t="s">
        <v>525</v>
      </c>
      <c r="AL32" s="1226"/>
      <c r="AM32" s="1226"/>
      <c r="AN32" s="1227"/>
      <c r="AO32" s="341">
        <v>3074223</v>
      </c>
      <c r="AP32" s="341">
        <v>46856</v>
      </c>
      <c r="AQ32" s="342">
        <v>53780</v>
      </c>
      <c r="AR32" s="343">
        <v>-12.9</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5" t="s">
        <v>526</v>
      </c>
      <c r="AL33" s="1226"/>
      <c r="AM33" s="1226"/>
      <c r="AN33" s="1227"/>
      <c r="AO33" s="341" t="s">
        <v>527</v>
      </c>
      <c r="AP33" s="341" t="s">
        <v>527</v>
      </c>
      <c r="AQ33" s="342" t="s">
        <v>527</v>
      </c>
      <c r="AR33" s="343" t="s">
        <v>527</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5" t="s">
        <v>528</v>
      </c>
      <c r="AL34" s="1226"/>
      <c r="AM34" s="1226"/>
      <c r="AN34" s="1227"/>
      <c r="AO34" s="341" t="s">
        <v>527</v>
      </c>
      <c r="AP34" s="341" t="s">
        <v>527</v>
      </c>
      <c r="AQ34" s="342">
        <v>5</v>
      </c>
      <c r="AR34" s="343" t="s">
        <v>527</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5" t="s">
        <v>529</v>
      </c>
      <c r="AL35" s="1226"/>
      <c r="AM35" s="1226"/>
      <c r="AN35" s="1227"/>
      <c r="AO35" s="341">
        <v>466442</v>
      </c>
      <c r="AP35" s="341">
        <v>7109</v>
      </c>
      <c r="AQ35" s="342">
        <v>13935</v>
      </c>
      <c r="AR35" s="343">
        <v>-49</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5" t="s">
        <v>530</v>
      </c>
      <c r="AL36" s="1226"/>
      <c r="AM36" s="1226"/>
      <c r="AN36" s="1227"/>
      <c r="AO36" s="341">
        <v>33810</v>
      </c>
      <c r="AP36" s="341">
        <v>515</v>
      </c>
      <c r="AQ36" s="342">
        <v>1226</v>
      </c>
      <c r="AR36" s="343">
        <v>-58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5" t="s">
        <v>531</v>
      </c>
      <c r="AL37" s="1226"/>
      <c r="AM37" s="1226"/>
      <c r="AN37" s="1227"/>
      <c r="AO37" s="341">
        <v>78708</v>
      </c>
      <c r="AP37" s="341">
        <v>1200</v>
      </c>
      <c r="AQ37" s="342">
        <v>824</v>
      </c>
      <c r="AR37" s="343">
        <v>45.6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8" t="s">
        <v>532</v>
      </c>
      <c r="AL38" s="1229"/>
      <c r="AM38" s="1229"/>
      <c r="AN38" s="1230"/>
      <c r="AO38" s="344">
        <v>70</v>
      </c>
      <c r="AP38" s="344">
        <v>1</v>
      </c>
      <c r="AQ38" s="345">
        <v>1</v>
      </c>
      <c r="AR38" s="333">
        <v>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8" t="s">
        <v>533</v>
      </c>
      <c r="AL39" s="1229"/>
      <c r="AM39" s="1229"/>
      <c r="AN39" s="1230"/>
      <c r="AO39" s="341">
        <v>-123407</v>
      </c>
      <c r="AP39" s="341">
        <v>-1881</v>
      </c>
      <c r="AQ39" s="342">
        <v>-3983</v>
      </c>
      <c r="AR39" s="343">
        <v>-52.8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5" t="s">
        <v>534</v>
      </c>
      <c r="AL40" s="1226"/>
      <c r="AM40" s="1226"/>
      <c r="AN40" s="1227"/>
      <c r="AO40" s="341">
        <v>-2831222</v>
      </c>
      <c r="AP40" s="341">
        <v>-43152</v>
      </c>
      <c r="AQ40" s="342">
        <v>-48081</v>
      </c>
      <c r="AR40" s="343">
        <v>-10.3</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1" t="s">
        <v>297</v>
      </c>
      <c r="AL41" s="1232"/>
      <c r="AM41" s="1232"/>
      <c r="AN41" s="1233"/>
      <c r="AO41" s="341">
        <v>698624</v>
      </c>
      <c r="AP41" s="341">
        <v>10648</v>
      </c>
      <c r="AQ41" s="342">
        <v>17707</v>
      </c>
      <c r="AR41" s="343">
        <v>-39.9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535</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537</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0" t="s">
        <v>503</v>
      </c>
      <c r="AN49" s="1222" t="s">
        <v>538</v>
      </c>
      <c r="AO49" s="1223"/>
      <c r="AP49" s="1223"/>
      <c r="AQ49" s="1223"/>
      <c r="AR49" s="1224"/>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1"/>
      <c r="AN50" s="357" t="s">
        <v>539</v>
      </c>
      <c r="AO50" s="358" t="s">
        <v>540</v>
      </c>
      <c r="AP50" s="359" t="s">
        <v>541</v>
      </c>
      <c r="AQ50" s="360" t="s">
        <v>542</v>
      </c>
      <c r="AR50" s="361" t="s">
        <v>543</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544</v>
      </c>
      <c r="AL51" s="354"/>
      <c r="AM51" s="362">
        <v>5030330</v>
      </c>
      <c r="AN51" s="363">
        <v>73240</v>
      </c>
      <c r="AO51" s="364">
        <v>-25.7</v>
      </c>
      <c r="AP51" s="365">
        <v>92247</v>
      </c>
      <c r="AQ51" s="366">
        <v>39.200000000000003</v>
      </c>
      <c r="AR51" s="367">
        <v>-64.900000000000006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545</v>
      </c>
      <c r="AM52" s="370">
        <v>2568759</v>
      </c>
      <c r="AN52" s="371">
        <v>37400</v>
      </c>
      <c r="AO52" s="372">
        <v>-13.8</v>
      </c>
      <c r="AP52" s="373">
        <v>37204</v>
      </c>
      <c r="AQ52" s="374">
        <v>16.899999999999999</v>
      </c>
      <c r="AR52" s="375">
        <v>-30.7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546</v>
      </c>
      <c r="AL53" s="354"/>
      <c r="AM53" s="362">
        <v>3162001</v>
      </c>
      <c r="AN53" s="363">
        <v>46625</v>
      </c>
      <c r="AO53" s="364">
        <v>-36.299999999999997</v>
      </c>
      <c r="AP53" s="365">
        <v>67319</v>
      </c>
      <c r="AQ53" s="366">
        <v>-27</v>
      </c>
      <c r="AR53" s="367">
        <v>-9.3000000000000007</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545</v>
      </c>
      <c r="AM54" s="370">
        <v>1645385</v>
      </c>
      <c r="AN54" s="371">
        <v>24262</v>
      </c>
      <c r="AO54" s="372">
        <v>-35.1</v>
      </c>
      <c r="AP54" s="373">
        <v>38101</v>
      </c>
      <c r="AQ54" s="374">
        <v>2.4</v>
      </c>
      <c r="AR54" s="375">
        <v>-37.5</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547</v>
      </c>
      <c r="AL55" s="354"/>
      <c r="AM55" s="362">
        <v>3385751</v>
      </c>
      <c r="AN55" s="363">
        <v>50352</v>
      </c>
      <c r="AO55" s="364">
        <v>8</v>
      </c>
      <c r="AP55" s="365">
        <v>70615</v>
      </c>
      <c r="AQ55" s="366">
        <v>4.9000000000000004</v>
      </c>
      <c r="AR55" s="367">
        <v>3.1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545</v>
      </c>
      <c r="AM56" s="370">
        <v>1503207</v>
      </c>
      <c r="AN56" s="371">
        <v>22355</v>
      </c>
      <c r="AO56" s="372">
        <v>-7.9</v>
      </c>
      <c r="AP56" s="373">
        <v>37382</v>
      </c>
      <c r="AQ56" s="374">
        <v>-1.9</v>
      </c>
      <c r="AR56" s="375">
        <v>-6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548</v>
      </c>
      <c r="AL57" s="354"/>
      <c r="AM57" s="362">
        <v>6737521</v>
      </c>
      <c r="AN57" s="363">
        <v>101411</v>
      </c>
      <c r="AO57" s="364">
        <v>101.4</v>
      </c>
      <c r="AP57" s="365">
        <v>69185</v>
      </c>
      <c r="AQ57" s="366">
        <v>-2</v>
      </c>
      <c r="AR57" s="367">
        <v>103.4</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545</v>
      </c>
      <c r="AM58" s="370">
        <v>3015865</v>
      </c>
      <c r="AN58" s="371">
        <v>45394</v>
      </c>
      <c r="AO58" s="372">
        <v>103.1</v>
      </c>
      <c r="AP58" s="373">
        <v>38519</v>
      </c>
      <c r="AQ58" s="374">
        <v>3</v>
      </c>
      <c r="AR58" s="375">
        <v>100.1</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549</v>
      </c>
      <c r="AL59" s="354"/>
      <c r="AM59" s="362">
        <v>4461852</v>
      </c>
      <c r="AN59" s="363">
        <v>68006</v>
      </c>
      <c r="AO59" s="364">
        <v>-32.9</v>
      </c>
      <c r="AP59" s="365">
        <v>70166</v>
      </c>
      <c r="AQ59" s="366">
        <v>1.4</v>
      </c>
      <c r="AR59" s="367">
        <v>-34.299999999999997</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545</v>
      </c>
      <c r="AM60" s="370">
        <v>2394469</v>
      </c>
      <c r="AN60" s="371">
        <v>36495</v>
      </c>
      <c r="AO60" s="372">
        <v>-19.600000000000001</v>
      </c>
      <c r="AP60" s="373">
        <v>36115</v>
      </c>
      <c r="AQ60" s="374">
        <v>-6.2</v>
      </c>
      <c r="AR60" s="375">
        <v>-13.4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550</v>
      </c>
      <c r="AL61" s="376"/>
      <c r="AM61" s="377">
        <v>4555491</v>
      </c>
      <c r="AN61" s="378">
        <v>67927</v>
      </c>
      <c r="AO61" s="379">
        <v>2.9</v>
      </c>
      <c r="AP61" s="380">
        <v>73906</v>
      </c>
      <c r="AQ61" s="381">
        <v>3.3</v>
      </c>
      <c r="AR61" s="367">
        <v>-0.4</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545</v>
      </c>
      <c r="AM62" s="370">
        <v>2225537</v>
      </c>
      <c r="AN62" s="371">
        <v>33181</v>
      </c>
      <c r="AO62" s="372">
        <v>5.3</v>
      </c>
      <c r="AP62" s="373">
        <v>37464</v>
      </c>
      <c r="AQ62" s="374">
        <v>2.8</v>
      </c>
      <c r="AR62" s="375">
        <v>2.5</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I+8eGunyspL1bhvroHHyYZ0KipAuZaxXQMNQ3R9vXnTJC7118274N8P1Xf6ngphbambF7Uw0PSZ0HtVD64R1NQ==" saltValue="uuxH2aOjOSUgFnMtG+n7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45" zoomScale="85" zoomScaleNormal="8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552</v>
      </c>
    </row>
    <row r="120" spans="125:125" ht="13.5" hidden="1" customHeight="1" x14ac:dyDescent="0.15"/>
    <row r="121" spans="125:125" ht="13.5" hidden="1" customHeight="1" x14ac:dyDescent="0.15">
      <c r="DU121" s="289"/>
    </row>
  </sheetData>
  <sheetProtection algorithmName="SHA-512" hashValue="ZVjDFIWDWLPvYOPNIin1n4C5fNxsLzxic/nCQz7XRGC19brKCqWA6G+q7y6bT3JkDtys1UPoMadeEP2/HHL6gQ==" saltValue="7/4QMAyU4x0DVvlnUdRM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sheetData>
  <sheetProtection algorithmName="SHA-512" hashValue="dTkF3mHKJFTmBKfJayyydHBnmYgiE6nuI1iKGPgN+R/ZAw3pxR5V1EPIM19VrD54k8ZpTqreLZU32cR4Kpas+g==" saltValue="sGGvEoVOLCNEDaPh9Fu3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4" t="s">
        <v>3</v>
      </c>
      <c r="D47" s="1234"/>
      <c r="E47" s="1235"/>
      <c r="F47" s="11">
        <v>33.869999999999997</v>
      </c>
      <c r="G47" s="12">
        <v>33.86</v>
      </c>
      <c r="H47" s="12">
        <v>33.96</v>
      </c>
      <c r="I47" s="12">
        <v>36.630000000000003</v>
      </c>
      <c r="J47" s="13">
        <v>33.880000000000003</v>
      </c>
    </row>
    <row r="48" spans="2:10" ht="57.75" customHeight="1" x14ac:dyDescent="0.15">
      <c r="B48" s="14"/>
      <c r="C48" s="1236" t="s">
        <v>4</v>
      </c>
      <c r="D48" s="1236"/>
      <c r="E48" s="1237"/>
      <c r="F48" s="15">
        <v>5.94</v>
      </c>
      <c r="G48" s="16">
        <v>6.33</v>
      </c>
      <c r="H48" s="16">
        <v>5.08</v>
      </c>
      <c r="I48" s="16">
        <v>4.79</v>
      </c>
      <c r="J48" s="17">
        <v>4.37</v>
      </c>
    </row>
    <row r="49" spans="2:10" ht="57.75" customHeight="1" thickBot="1" x14ac:dyDescent="0.2">
      <c r="B49" s="18"/>
      <c r="C49" s="1238" t="s">
        <v>5</v>
      </c>
      <c r="D49" s="1238"/>
      <c r="E49" s="1239"/>
      <c r="F49" s="19">
        <v>0.54</v>
      </c>
      <c r="G49" s="20">
        <v>14.4</v>
      </c>
      <c r="H49" s="20" t="s">
        <v>559</v>
      </c>
      <c r="I49" s="20">
        <v>2.29</v>
      </c>
      <c r="J49" s="21" t="s">
        <v>560</v>
      </c>
    </row>
    <row r="50" spans="2:10" ht="13.5" customHeight="1" x14ac:dyDescent="0.15"/>
  </sheetData>
  <sheetProtection algorithmName="SHA-512" hashValue="5e4KCUcePX5ZkeKe+s8zDm1JTJ6ppQJDBaxJqIXTeHP7yMj4E6UR24v4XQBQP40DF4a7H6PfbmOEYk8FC+GZBg==" saltValue="zEOertdS2KNeRPX2ipC1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2021-03-16T00:17:11Z</cp:lastPrinted>
  <dcterms:created xsi:type="dcterms:W3CDTF">2021-02-05T04:25:54Z</dcterms:created>
  <dcterms:modified xsi:type="dcterms:W3CDTF">2021-10-14T03:49:49Z</dcterms:modified>
  <cp:category/>
</cp:coreProperties>
</file>